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315" windowWidth="14040" windowHeight="6750"/>
  </bookViews>
  <sheets>
    <sheet name="вариант 1" sheetId="1" r:id="rId1"/>
  </sheets>
  <definedNames>
    <definedName name="_xlnm._FilterDatabase" localSheetId="0" hidden="1">'вариант 1'!$A$4:$F$327</definedName>
    <definedName name="_xlnm.Print_Area" localSheetId="0">'вариант 1'!$A$1:$H$318</definedName>
  </definedNames>
  <calcPr calcId="145621"/>
</workbook>
</file>

<file path=xl/calcChain.xml><?xml version="1.0" encoding="utf-8"?>
<calcChain xmlns="http://schemas.openxmlformats.org/spreadsheetml/2006/main">
  <c r="H63" i="1" l="1"/>
  <c r="H60" i="1" s="1"/>
  <c r="G63" i="1"/>
  <c r="G313" i="1"/>
  <c r="G302" i="1"/>
  <c r="G301" i="1" s="1"/>
  <c r="G300" i="1" s="1"/>
  <c r="G296" i="1"/>
  <c r="G70" i="1" l="1"/>
  <c r="G69" i="1" s="1"/>
  <c r="H403" i="1" l="1"/>
  <c r="H402" i="1"/>
  <c r="G402" i="1"/>
  <c r="H401" i="1"/>
  <c r="G401" i="1"/>
  <c r="H400" i="1"/>
  <c r="G400" i="1"/>
  <c r="H399" i="1"/>
  <c r="G399" i="1"/>
  <c r="H398" i="1"/>
  <c r="G398" i="1"/>
  <c r="H397" i="1"/>
  <c r="G397" i="1"/>
  <c r="H396" i="1"/>
  <c r="G396" i="1"/>
  <c r="H395" i="1"/>
  <c r="G395" i="1"/>
  <c r="H394" i="1"/>
  <c r="G394" i="1"/>
  <c r="H393" i="1"/>
  <c r="G393" i="1"/>
  <c r="H392" i="1"/>
  <c r="G392" i="1"/>
  <c r="H391" i="1"/>
  <c r="G391" i="1"/>
  <c r="H390" i="1"/>
  <c r="G390" i="1"/>
  <c r="H389" i="1"/>
  <c r="G389" i="1"/>
  <c r="H388" i="1"/>
  <c r="G388" i="1"/>
  <c r="H387" i="1"/>
  <c r="G387" i="1"/>
  <c r="H386" i="1"/>
  <c r="G386" i="1"/>
  <c r="H385" i="1"/>
  <c r="G385" i="1"/>
  <c r="H384" i="1"/>
  <c r="G384" i="1"/>
  <c r="H383" i="1"/>
  <c r="G383" i="1"/>
  <c r="H382" i="1"/>
  <c r="G382" i="1"/>
  <c r="H381" i="1"/>
  <c r="G381" i="1"/>
  <c r="H380" i="1"/>
  <c r="G380" i="1"/>
  <c r="H379" i="1"/>
  <c r="G379" i="1"/>
  <c r="H378" i="1"/>
  <c r="G378" i="1"/>
  <c r="H377" i="1"/>
  <c r="G377" i="1"/>
  <c r="H376" i="1"/>
  <c r="G376" i="1"/>
  <c r="H375" i="1"/>
  <c r="G375" i="1"/>
  <c r="G371" i="1"/>
  <c r="H371" i="1"/>
  <c r="H370" i="1"/>
  <c r="H369" i="1"/>
  <c r="G369" i="1"/>
  <c r="H368" i="1"/>
  <c r="G368" i="1"/>
  <c r="H367" i="1"/>
  <c r="G367" i="1"/>
  <c r="H366" i="1"/>
  <c r="G366" i="1"/>
  <c r="H365" i="1"/>
  <c r="G365" i="1"/>
  <c r="H364" i="1"/>
  <c r="G364" i="1"/>
  <c r="H363" i="1"/>
  <c r="G363" i="1"/>
  <c r="H362" i="1"/>
  <c r="G362" i="1"/>
  <c r="H361" i="1"/>
  <c r="G361" i="1"/>
  <c r="H360" i="1"/>
  <c r="G360" i="1"/>
  <c r="H359" i="1"/>
  <c r="G359" i="1"/>
  <c r="H358" i="1"/>
  <c r="G358" i="1"/>
  <c r="H357" i="1"/>
  <c r="G357" i="1"/>
  <c r="H356" i="1"/>
  <c r="G356" i="1"/>
  <c r="H337" i="1"/>
  <c r="G337" i="1"/>
  <c r="H336" i="1"/>
  <c r="G336" i="1"/>
  <c r="H335" i="1"/>
  <c r="G335" i="1"/>
  <c r="H334" i="1"/>
  <c r="G334" i="1"/>
  <c r="H333" i="1"/>
  <c r="G333" i="1"/>
  <c r="H332" i="1"/>
  <c r="G332" i="1"/>
  <c r="H331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G352" i="1"/>
  <c r="G351" i="1"/>
  <c r="G350" i="1"/>
  <c r="G349" i="1"/>
  <c r="G348" i="1"/>
  <c r="G347" i="1"/>
  <c r="G346" i="1"/>
  <c r="G345" i="1"/>
  <c r="G344" i="1"/>
  <c r="G343" i="1"/>
  <c r="G342" i="1"/>
  <c r="G79" i="1"/>
  <c r="G76" i="1"/>
  <c r="G263" i="1" l="1"/>
  <c r="H19" i="1"/>
  <c r="G19" i="1"/>
  <c r="G268" i="1" l="1"/>
  <c r="G288" i="1"/>
  <c r="G273" i="1"/>
  <c r="H146" i="1" l="1"/>
  <c r="H145" i="1" s="1"/>
  <c r="H137" i="1"/>
  <c r="G226" i="1" l="1"/>
  <c r="G254" i="1"/>
  <c r="G217" i="1"/>
  <c r="G215" i="1"/>
  <c r="G213" i="1"/>
  <c r="G211" i="1"/>
  <c r="G209" i="1"/>
  <c r="G137" i="1" l="1"/>
  <c r="H143" i="1" l="1"/>
  <c r="H140" i="1" s="1"/>
  <c r="G143" i="1"/>
  <c r="H139" i="1" l="1"/>
  <c r="H25" i="1"/>
  <c r="G25" i="1"/>
  <c r="G123" i="1" l="1"/>
  <c r="G311" i="1" l="1"/>
  <c r="G306" i="1"/>
  <c r="G305" i="1" s="1"/>
  <c r="G298" i="1"/>
  <c r="G295" i="1" s="1"/>
  <c r="G293" i="1"/>
  <c r="G292" i="1" s="1"/>
  <c r="G290" i="1"/>
  <c r="G285" i="1"/>
  <c r="G283" i="1"/>
  <c r="G279" i="1"/>
  <c r="G278" i="1" s="1"/>
  <c r="G277" i="1" s="1"/>
  <c r="G275" i="1"/>
  <c r="G272" i="1" s="1"/>
  <c r="G270" i="1"/>
  <c r="G267" i="1" s="1"/>
  <c r="G252" i="1"/>
  <c r="G251" i="1" s="1"/>
  <c r="G250" i="1" s="1"/>
  <c r="G247" i="1"/>
  <c r="G245" i="1"/>
  <c r="G238" i="1"/>
  <c r="G235" i="1"/>
  <c r="G233" i="1"/>
  <c r="G229" i="1"/>
  <c r="G223" i="1"/>
  <c r="G219" i="1"/>
  <c r="G208" i="1" s="1"/>
  <c r="G206" i="1"/>
  <c r="G204" i="1"/>
  <c r="G198" i="1"/>
  <c r="G196" i="1"/>
  <c r="G190" i="1"/>
  <c r="G188" i="1"/>
  <c r="G183" i="1"/>
  <c r="G182" i="1" s="1"/>
  <c r="G181" i="1" s="1"/>
  <c r="G179" i="1"/>
  <c r="G178" i="1" s="1"/>
  <c r="H174" i="1"/>
  <c r="H170" i="1" s="1"/>
  <c r="G174" i="1"/>
  <c r="G171" i="1"/>
  <c r="H168" i="1"/>
  <c r="G168" i="1"/>
  <c r="H166" i="1"/>
  <c r="G166" i="1"/>
  <c r="G165" i="1" s="1"/>
  <c r="H162" i="1"/>
  <c r="G162" i="1"/>
  <c r="G160" i="1"/>
  <c r="G158" i="1"/>
  <c r="G156" i="1"/>
  <c r="G150" i="1"/>
  <c r="G146" i="1"/>
  <c r="G145" i="1" s="1"/>
  <c r="G141" i="1"/>
  <c r="G140" i="1" s="1"/>
  <c r="G135" i="1"/>
  <c r="H130" i="1"/>
  <c r="G130" i="1"/>
  <c r="G126" i="1"/>
  <c r="G120" i="1"/>
  <c r="G119" i="1" s="1"/>
  <c r="G117" i="1"/>
  <c r="G116" i="1" s="1"/>
  <c r="G113" i="1"/>
  <c r="G111" i="1"/>
  <c r="G109" i="1"/>
  <c r="G107" i="1"/>
  <c r="G103" i="1"/>
  <c r="G100" i="1"/>
  <c r="G99" i="1" s="1"/>
  <c r="G96" i="1"/>
  <c r="G93" i="1"/>
  <c r="G90" i="1"/>
  <c r="G89" i="1" s="1"/>
  <c r="G86" i="1"/>
  <c r="G85" i="1" s="1"/>
  <c r="G84" i="1" s="1"/>
  <c r="G75" i="1"/>
  <c r="G73" i="1"/>
  <c r="H67" i="1"/>
  <c r="H66" i="1" s="1"/>
  <c r="G67" i="1"/>
  <c r="G66" i="1" s="1"/>
  <c r="G61" i="1"/>
  <c r="G60" i="1" s="1"/>
  <c r="G58" i="1"/>
  <c r="G57" i="1" s="1"/>
  <c r="H53" i="1"/>
  <c r="H52" i="1" s="1"/>
  <c r="G53" i="1"/>
  <c r="H49" i="1"/>
  <c r="G49" i="1"/>
  <c r="G48" i="1" s="1"/>
  <c r="G46" i="1"/>
  <c r="G43" i="1"/>
  <c r="G41" i="1"/>
  <c r="G39" i="1"/>
  <c r="G37" i="1"/>
  <c r="G34" i="1"/>
  <c r="G32" i="1"/>
  <c r="G30" i="1"/>
  <c r="H24" i="1"/>
  <c r="H21" i="1"/>
  <c r="H18" i="1" s="1"/>
  <c r="G21" i="1"/>
  <c r="G16" i="1"/>
  <c r="G11" i="1"/>
  <c r="G8" i="1"/>
  <c r="H165" i="1" l="1"/>
  <c r="H148" i="1" s="1"/>
  <c r="G139" i="1"/>
  <c r="G177" i="1"/>
  <c r="G13" i="1"/>
  <c r="G403" i="1"/>
  <c r="G370" i="1"/>
  <c r="G331" i="1"/>
  <c r="G341" i="1"/>
  <c r="G92" i="1"/>
  <c r="G88" i="1" s="1"/>
  <c r="G287" i="1"/>
  <c r="G18" i="1"/>
  <c r="G17" i="1" s="1"/>
  <c r="H56" i="1"/>
  <c r="G125" i="1"/>
  <c r="G115" i="1" s="1"/>
  <c r="G222" i="1"/>
  <c r="G282" i="1"/>
  <c r="G310" i="1"/>
  <c r="G309" i="1" s="1"/>
  <c r="G308" i="1" s="1"/>
  <c r="G170" i="1"/>
  <c r="H17" i="1"/>
  <c r="H48" i="1"/>
  <c r="G203" i="1"/>
  <c r="G202" i="1" s="1"/>
  <c r="G29" i="1"/>
  <c r="H51" i="1"/>
  <c r="G24" i="1"/>
  <c r="G45" i="1"/>
  <c r="G52" i="1"/>
  <c r="G149" i="1"/>
  <c r="H23" i="1"/>
  <c r="G36" i="1"/>
  <c r="G106" i="1"/>
  <c r="G134" i="1"/>
  <c r="G133" i="1" s="1"/>
  <c r="G195" i="1"/>
  <c r="G194" i="1" s="1"/>
  <c r="G304" i="1"/>
  <c r="G266" i="1"/>
  <c r="G262" i="1"/>
  <c r="G243" i="1"/>
  <c r="G242" i="1" s="1"/>
  <c r="G241" i="1" s="1"/>
  <c r="G232" i="1"/>
  <c r="G187" i="1"/>
  <c r="G186" i="1" s="1"/>
  <c r="G185" i="1" s="1"/>
  <c r="G102" i="1"/>
  <c r="G72" i="1"/>
  <c r="G7" i="1"/>
  <c r="G6" i="1" s="1"/>
  <c r="H5" i="1" l="1"/>
  <c r="G56" i="1"/>
  <c r="H55" i="1"/>
  <c r="G281" i="1"/>
  <c r="G249" i="1" s="1"/>
  <c r="G221" i="1"/>
  <c r="G148" i="1"/>
  <c r="G28" i="1"/>
  <c r="G51" i="1"/>
  <c r="G23" i="1"/>
  <c r="G193" i="1"/>
  <c r="G98" i="1"/>
  <c r="G5" i="1" l="1"/>
  <c r="H317" i="1"/>
  <c r="H321" i="1" s="1"/>
  <c r="G55" i="1"/>
  <c r="G201" i="1"/>
  <c r="G317" i="1" l="1"/>
  <c r="G321" i="1" s="1"/>
  <c r="H319" i="1" l="1"/>
  <c r="G338" i="1"/>
  <c r="G353" i="1"/>
  <c r="G372" i="1"/>
  <c r="H338" i="1" l="1"/>
  <c r="H372" i="1" l="1"/>
  <c r="H353" i="1"/>
  <c r="H325" i="1" l="1"/>
  <c r="H327" i="1" l="1"/>
  <c r="H326" i="1"/>
  <c r="H324" i="1"/>
  <c r="H323" i="1"/>
  <c r="G327" i="1" l="1"/>
  <c r="G326" i="1"/>
  <c r="G324" i="1"/>
  <c r="G323" i="1"/>
  <c r="G325" i="1"/>
  <c r="G404" i="1" l="1"/>
  <c r="H404" i="1"/>
</calcChain>
</file>

<file path=xl/sharedStrings.xml><?xml version="1.0" encoding="utf-8"?>
<sst xmlns="http://schemas.openxmlformats.org/spreadsheetml/2006/main" count="1642" uniqueCount="191">
  <si>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</si>
  <si>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</si>
  <si>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</si>
  <si>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</si>
  <si>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</si>
  <si>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</si>
  <si>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</si>
  <si>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</si>
  <si>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</si>
  <si>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</si>
  <si>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</si>
  <si>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</si>
  <si>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</si>
  <si>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</si>
  <si>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</si>
  <si>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</si>
  <si>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</si>
  <si>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</si>
  <si>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</si>
  <si>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</si>
  <si>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</si>
  <si>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</si>
  <si>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</si>
  <si>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</si>
  <si>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</si>
  <si>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</si>
  <si>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</si>
  <si>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</si>
  <si>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</si>
  <si>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</si>
  <si>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</si>
  <si>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</si>
  <si>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</si>
  <si>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</si>
  <si>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</si>
  <si>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</si>
  <si>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</si>
  <si>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</si>
  <si>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</si>
  <si>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</si>
  <si>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</si>
  <si>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</si>
  <si>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</si>
  <si>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</si>
  <si>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</si>
  <si>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</si>
  <si>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</si>
  <si>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</si>
  <si>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</si>
  <si>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</si>
  <si>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</si>
  <si>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</si>
  <si>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</si>
  <si>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</si>
  <si>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 ведомствам</t>
  </si>
  <si>
    <t>по разделам</t>
  </si>
  <si>
    <t>по подразделам</t>
  </si>
  <si>
    <t>по целевым</t>
  </si>
  <si>
    <t>613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</si>
  <si>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</si>
  <si>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</si>
  <si>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</si>
  <si>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</si>
  <si>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</si>
  <si>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</si>
  <si>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</si>
  <si>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</si>
  <si>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</si>
  <si>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</si>
  <si>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</si>
  <si>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</si>
  <si>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</si>
  <si>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</si>
  <si>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</si>
  <si>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</si>
  <si>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</si>
  <si>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</si>
  <si>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</si>
  <si>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</si>
  <si>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</si>
  <si>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</si>
  <si>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</si>
  <si>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</si>
  <si>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</si>
  <si>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</si>
  <si>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</si>
  <si>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</si>
  <si>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</si>
  <si>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</si>
  <si>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</si>
  <si>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</si>
  <si>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</si>
  <si>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</si>
  <si>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</si>
  <si>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</si>
  <si>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</si>
  <si>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</si>
  <si>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</si>
  <si>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</si>
  <si>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</si>
  <si>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</si>
  <si>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</si>
  <si>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</si>
  <si>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</si>
  <si>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</si>
  <si>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</si>
  <si>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</si>
  <si>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</si>
  <si>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</si>
  <si>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</si>
  <si>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</si>
  <si>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</si>
  <si>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</si>
  <si>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</si>
  <si>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</si>
  <si>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</si>
  <si>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</si>
  <si>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</si>
  <si>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</si>
  <si>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</si>
  <si>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</si>
  <si>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</si>
  <si>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</si>
  <si>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</si>
  <si>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</si>
  <si>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</si>
  <si>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</si>
  <si>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</si>
  <si>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</si>
  <si>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</si>
  <si>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</si>
  <si>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13 0 00 00000</t>
  </si>
  <si>
    <t>830</t>
  </si>
  <si>
    <t>Дополнительное образование детей</t>
  </si>
  <si>
    <t>ПО ВИДАМ РАСХОДОВ</t>
  </si>
  <si>
    <t>43 0 00 00000</t>
  </si>
  <si>
    <t>Бюджетные инвестиции</t>
  </si>
  <si>
    <t>26 0 00 00000</t>
  </si>
  <si>
    <t>35 0 00 00000</t>
  </si>
  <si>
    <t>24 0 00 00000</t>
  </si>
  <si>
    <t>36 0 00 00000</t>
  </si>
  <si>
    <t>Муниципальная программа "Повышение эффективности работы системы здравоохранения городского округа Кинель Самарской области на 2019-2025 годы"</t>
  </si>
  <si>
    <t>44 0 00 00000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</si>
  <si>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2018- 2024 годы".</t>
  </si>
  <si>
    <t xml:space="preserve">Муниципальная программа "Модернизация объектов коммунальной инфраструктуры городского округа Кинель на 2017-2024 годы". </t>
  </si>
  <si>
    <t xml:space="preserve">Муниципальная  программа «Профилактика терроризма и экстремизма, минимизация последствий проявлений терроризма и экстремизма в границах городского округа на 2020-2024 годы". </t>
  </si>
  <si>
    <t>Средства массовой информации</t>
  </si>
  <si>
    <t>Периодическая печать и издательства</t>
  </si>
  <si>
    <t>ПО ЦЕЛЕВЫМ СТАТЬЯМ</t>
  </si>
  <si>
    <t>04 0 00 00000</t>
  </si>
  <si>
    <t>08 0 00 00000</t>
  </si>
  <si>
    <t>Сбор, удаление отходов и очистка сточных вод</t>
  </si>
  <si>
    <t xml:space="preserve">Муниципальная  программа "Экологическая программа городского округа Кинель Самарской области на 2016-2025 годы".                                                                                                                 </t>
  </si>
  <si>
    <t>Муниципальная программа "Инновационное развитие системы образования на территории городского округа Кинель Самарской области на 2019 - 2025 годы"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</si>
  <si>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2016-2025 годы"</t>
    </r>
  </si>
  <si>
    <t xml:space="preserve">Муниципальная программа "Развитие муниципальной службы в городском округе Кинель Самарской области на 2021-2025 годы" </t>
  </si>
  <si>
    <t>Публичные нормативные  выплаты гражданам несоциального характера</t>
  </si>
  <si>
    <t>330</t>
  </si>
  <si>
    <t>Премии и гранты</t>
  </si>
  <si>
    <t>Контрольно-счетная палата городского округа Кинель Самарской области</t>
  </si>
  <si>
    <t>608</t>
  </si>
  <si>
    <t>Муниципальная  программа "Развитие малого и среднего предпринимательства в городском округе Кинель Самарской области на 2022-2026 годы".</t>
  </si>
  <si>
    <t>Муниципальная программа "Устранение нарушений санитарно-эпидемиологического законодательства по предписаниям надзорных органов в образовательных организациях городского округа Кинель Самарской области на 2020-2025 годы".</t>
  </si>
  <si>
    <t>Муниципальная программа "Улучшение условий и охраны труда в городском округе Кинель Самарской области на 2022 -2024 годы".</t>
  </si>
  <si>
    <t>Муниципальная программа городского округа Кинель Самарской области "Переселение граждан из аварийного жилищного фонда, признанного таковым до 1 января 2017 года" до 2024 года</t>
  </si>
  <si>
    <t xml:space="preserve">Муниципальная антинаркотическая программа городского округа Кинель Самарской области на 2018-2025 годы 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</si>
  <si>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2021-2025 годы". </t>
  </si>
  <si>
    <t xml:space="preserve">Муниципальная программа "Профилактика правонарушений на территории городского округа Кинель Самарской области на 2019-2025 годы"
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</si>
  <si>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2023-2027 годы"</t>
  </si>
  <si>
    <t>Муниципальная программа городского округа Кинель Самарской области "Развитие и модернизация автомобильной транспортной инфраструктуры на территории городского округа Кинель Самарской области на 2019-2025 годы"</t>
  </si>
  <si>
    <t xml:space="preserve">Муниципальная программа "Укрепление общественного здоровья населения городского округа Кинель Самарской области на 2021-2025 годы"
</t>
  </si>
  <si>
    <t>06 0 00 00000</t>
  </si>
  <si>
    <t xml:space="preserve">Муниципальная программа "Развитие физической культуры и спорта в городском округе Кинель Самарской области на 2023-2025 годы".
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</si>
  <si>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2023-2027 годы"</t>
  </si>
  <si>
    <t>Муниципальная программа "Реализация молодежной политики на территории городского округа Кинель Самарской области на 2023-2025 годы".</t>
  </si>
  <si>
    <t xml:space="preserve">Муниципальная программа "Развитие инфомационного общества в городском округе Кинель Самарской области на 2023-2027 годы" </t>
  </si>
  <si>
    <t>Муниципальная  программа "Предупреждение чрезвычайных ситуаций и снижение масштабов их последствий, обеспечение пожарной безопасности и безопасности людей на водных объектах на территории городского округа Кинель Самарской области на 2023-2027 годы".</t>
  </si>
  <si>
    <t>Муниципальная программа  "Развитие культуры городского округа Кинель Самарской области на 2023-2025 годы".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</si>
  <si>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2023-2025 годы". </t>
  </si>
  <si>
    <t>Муниципальная программа "Стимулирование развития жилищного строительства в городском округе Кинель на 2016-2025 годы"</t>
  </si>
  <si>
    <t>Судебная система</t>
  </si>
  <si>
    <t>Исполнение судебных актов</t>
  </si>
  <si>
    <t>Обеспечение проведения выборов и референдумов</t>
  </si>
  <si>
    <t>Муниципальная программа "Формирование современной городской среды в городском округе Кинель Самарской области на 2018-2025 годы"</t>
  </si>
  <si>
    <t>Исполнено в 1 кв. 2025 г.,                             тыс. рублей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</si>
  <si>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2025 - 2029 годы".</t>
  </si>
  <si>
    <t>Муниципальная программа городского округа Кинель Самарской области "Молодой семье – доступное жилье" на 2018-2026 годы.</t>
  </si>
  <si>
    <t>Муниципальная программа "Улучшение условий и охраны труда в городском округе Кинель Самарской области на 2025 -2027 годы".</t>
  </si>
  <si>
    <t xml:space="preserve">Муниципальная программа "Модернизация объектов коммунальной инфраструктуры городского округа Кинель на 2025-2029 годы". </t>
  </si>
  <si>
    <t>округление</t>
  </si>
  <si>
    <t>II. Расходы бюджета городского округа Кинель Самарской области по разделам, подразделам, целевым статьям и видам расходов в ведомственной структуре расходов за 1 квартал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</si>
</sst>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;\-0;;@"/>
    <numFmt numFmtId="165" formatCode="#,##0_ ;\-#,##0\ "/>
    <numFmt numFmtId="166" formatCode="\+0;\-0;;@"/>
    <numFmt numFmtId="167" formatCode="0000000"/>
  </numFmts>
  <fonts count="20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5"/>
      <color rgb="FFFF0000"/>
      <name val="Times New Roman"/>
      <family val="1"/>
      <charset val="204"/>
    </font>
    <font>
      <b/>
      <sz val="15"/>
      <color rgb="FFFF0000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159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0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49" fontId="11" fillId="0" borderId="1" xfId="0" applyNumberFormat="1" applyFont="1" applyBorder="1" applyAlignment="1">
      <alignment horizontal="center" wrapText="1"/>
    </xf>
    <xf numFmtId="0" fontId="4" fillId="0" borderId="0" xfId="0" applyFont="1" applyFill="1" applyBorder="1"/>
    <xf numFmtId="49" fontId="10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0" fontId="15" fillId="0" borderId="0" xfId="0" applyFont="1" applyBorder="1"/>
    <xf numFmtId="0" fontId="16" fillId="0" borderId="1" xfId="0" applyNumberFormat="1" applyFont="1" applyBorder="1" applyAlignment="1">
      <alignment horizontal="right" vertical="top"/>
    </xf>
    <xf numFmtId="165" fontId="15" fillId="0" borderId="0" xfId="0" applyNumberFormat="1" applyFont="1" applyBorder="1"/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9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2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3" xfId="0" applyNumberFormat="1" applyFont="1" applyFill="1" applyBorder="1" applyAlignment="1">
      <alignment horizontal="left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0" borderId="14" xfId="0" applyNumberFormat="1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5" fillId="2" borderId="21" xfId="0" applyNumberFormat="1" applyFont="1" applyFill="1" applyBorder="1" applyAlignment="1">
      <alignment horizontal="center" vertical="top" wrapText="1"/>
    </xf>
    <xf numFmtId="49" fontId="4" fillId="6" borderId="19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6" fillId="0" borderId="17" xfId="0" applyNumberFormat="1" applyFont="1" applyFill="1" applyBorder="1" applyAlignment="1">
      <alignment horizontal="right" vertical="top"/>
    </xf>
    <xf numFmtId="3" fontId="4" fillId="0" borderId="10" xfId="0" applyNumberFormat="1" applyFont="1" applyFill="1" applyBorder="1" applyAlignment="1">
      <alignment horizontal="right" vertical="top"/>
    </xf>
    <xf numFmtId="3" fontId="4" fillId="5" borderId="10" xfId="0" applyNumberFormat="1" applyFont="1" applyFill="1" applyBorder="1" applyAlignment="1">
      <alignment horizontal="right" vertical="top"/>
    </xf>
    <xf numFmtId="3" fontId="6" fillId="0" borderId="10" xfId="0" applyNumberFormat="1" applyFont="1" applyFill="1" applyBorder="1" applyAlignment="1">
      <alignment horizontal="right" vertical="top"/>
    </xf>
    <xf numFmtId="3" fontId="4" fillId="5" borderId="16" xfId="0" applyNumberFormat="1" applyFont="1" applyFill="1" applyBorder="1" applyAlignment="1">
      <alignment horizontal="right" vertical="top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4" fillId="6" borderId="14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6" borderId="6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49" fontId="5" fillId="2" borderId="27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1" fillId="2" borderId="27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5" fillId="3" borderId="27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left" vertical="top" wrapText="1"/>
    </xf>
    <xf numFmtId="49" fontId="4" fillId="0" borderId="33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right" vertical="top"/>
    </xf>
    <xf numFmtId="166" fontId="16" fillId="0" borderId="0" xfId="0" applyNumberFormat="1" applyFont="1" applyBorder="1" applyAlignment="1">
      <alignment horizontal="center" vertical="top"/>
    </xf>
    <xf numFmtId="49" fontId="4" fillId="4" borderId="14" xfId="0" applyNumberFormat="1" applyFont="1" applyFill="1" applyBorder="1" applyAlignment="1">
      <alignment horizontal="left" vertical="top" wrapText="1"/>
    </xf>
    <xf numFmtId="49" fontId="6" fillId="4" borderId="14" xfId="0" applyNumberFormat="1" applyFont="1" applyFill="1" applyBorder="1" applyAlignment="1">
      <alignment horizontal="left" vertical="top" wrapText="1"/>
    </xf>
    <xf numFmtId="49" fontId="1" fillId="4" borderId="14" xfId="0" applyNumberFormat="1" applyFont="1" applyFill="1" applyBorder="1" applyAlignment="1">
      <alignment horizontal="left" vertical="top" wrapText="1"/>
    </xf>
    <xf numFmtId="49" fontId="2" fillId="4" borderId="14" xfId="0" applyNumberFormat="1" applyFont="1" applyFill="1" applyBorder="1" applyAlignment="1">
      <alignment horizontal="left" vertical="top" wrapText="1"/>
    </xf>
    <xf numFmtId="49" fontId="4" fillId="4" borderId="15" xfId="0" applyNumberFormat="1" applyFont="1" applyFill="1" applyBorder="1" applyAlignment="1">
      <alignment horizontal="left" vertical="top" wrapText="1"/>
    </xf>
    <xf numFmtId="167" fontId="4" fillId="4" borderId="31" xfId="1" applyNumberFormat="1" applyFont="1" applyFill="1" applyBorder="1" applyAlignment="1" applyProtection="1">
      <alignment vertical="top" wrapText="1"/>
      <protection hidden="1"/>
    </xf>
    <xf numFmtId="49" fontId="4" fillId="4" borderId="19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right" vertical="top"/>
    </xf>
    <xf numFmtId="49" fontId="4" fillId="0" borderId="15" xfId="0" applyNumberFormat="1" applyFont="1" applyFill="1" applyBorder="1" applyAlignment="1">
      <alignment horizontal="left" vertical="top" wrapText="1"/>
    </xf>
    <xf numFmtId="3" fontId="4" fillId="0" borderId="14" xfId="0" applyNumberFormat="1" applyFont="1" applyFill="1" applyBorder="1" applyAlignment="1">
      <alignment horizontal="right" vertical="top"/>
    </xf>
    <xf numFmtId="49" fontId="4" fillId="4" borderId="14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>
      <alignment horizontal="center" vertical="top" wrapText="1"/>
    </xf>
    <xf numFmtId="167" fontId="4" fillId="4" borderId="10" xfId="1" applyNumberFormat="1" applyFont="1" applyFill="1" applyBorder="1" applyAlignment="1" applyProtection="1">
      <alignment vertical="top" wrapText="1"/>
      <protection hidden="1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4" borderId="17" xfId="0" applyNumberFormat="1" applyFont="1" applyFill="1" applyBorder="1" applyAlignment="1">
      <alignment vertical="center" wrapText="1"/>
    </xf>
    <xf numFmtId="49" fontId="4" fillId="0" borderId="17" xfId="0" applyNumberFormat="1" applyFont="1" applyBorder="1" applyAlignment="1">
      <alignment vertical="center" wrapText="1"/>
    </xf>
    <xf numFmtId="49" fontId="4" fillId="4" borderId="10" xfId="0" applyNumberFormat="1" applyFont="1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vertical="center" wrapText="1"/>
    </xf>
    <xf numFmtId="49" fontId="1" fillId="0" borderId="14" xfId="0" applyNumberFormat="1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left" vertical="top" wrapText="1"/>
    </xf>
    <xf numFmtId="49" fontId="4" fillId="0" borderId="34" xfId="0" applyNumberFormat="1" applyFont="1" applyFill="1" applyBorder="1" applyAlignment="1">
      <alignment horizontal="center" vertical="top" wrapText="1"/>
    </xf>
    <xf numFmtId="49" fontId="4" fillId="4" borderId="13" xfId="0" applyNumberFormat="1" applyFont="1" applyFill="1" applyBorder="1" applyAlignment="1">
      <alignment horizontal="left" vertical="top" wrapText="1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2" xfId="0" applyNumberFormat="1" applyFont="1" applyFill="1" applyBorder="1" applyAlignment="1">
      <alignment horizontal="center" vertical="top" wrapText="1"/>
    </xf>
    <xf numFmtId="49" fontId="4" fillId="0" borderId="31" xfId="0" applyNumberFormat="1" applyFont="1" applyBorder="1" applyAlignment="1">
      <alignment vertical="center" wrapText="1"/>
    </xf>
    <xf numFmtId="167" fontId="4" fillId="4" borderId="19" xfId="1" applyNumberFormat="1" applyFont="1" applyFill="1" applyBorder="1" applyAlignment="1" applyProtection="1">
      <alignment vertical="top" wrapText="1"/>
      <protection hidden="1"/>
    </xf>
    <xf numFmtId="49" fontId="4" fillId="0" borderId="10" xfId="0" applyNumberFormat="1" applyFont="1" applyBorder="1" applyAlignment="1">
      <alignment vertical="center" wrapText="1"/>
    </xf>
    <xf numFmtId="49" fontId="4" fillId="4" borderId="10" xfId="0" applyNumberFormat="1" applyFont="1" applyFill="1" applyBorder="1" applyAlignment="1">
      <alignment horizontal="left" vertical="top" wrapText="1"/>
    </xf>
    <xf numFmtId="49" fontId="4" fillId="0" borderId="3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167" fontId="4" fillId="4" borderId="2" xfId="1" applyNumberFormat="1" applyFont="1" applyFill="1" applyBorder="1" applyAlignment="1" applyProtection="1">
      <alignment vertical="top" wrapText="1"/>
      <protection hidden="1"/>
    </xf>
    <xf numFmtId="49" fontId="4" fillId="4" borderId="36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top"/>
    </xf>
    <xf numFmtId="49" fontId="4" fillId="6" borderId="32" xfId="0" applyNumberFormat="1" applyFont="1" applyFill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vertical="top"/>
    </xf>
    <xf numFmtId="49" fontId="18" fillId="3" borderId="0" xfId="0" applyNumberFormat="1" applyFont="1" applyFill="1" applyBorder="1" applyAlignment="1">
      <alignment horizontal="left" vertical="top" wrapText="1"/>
    </xf>
    <xf numFmtId="49" fontId="18" fillId="3" borderId="0" xfId="0" applyNumberFormat="1" applyFont="1" applyFill="1" applyBorder="1" applyAlignment="1">
      <alignment horizontal="center" vertical="top"/>
    </xf>
    <xf numFmtId="164" fontId="19" fillId="3" borderId="0" xfId="0" applyNumberFormat="1" applyFont="1" applyFill="1" applyBorder="1" applyAlignment="1">
      <alignment horizontal="right" vertical="top"/>
    </xf>
    <xf numFmtId="3" fontId="16" fillId="0" borderId="0" xfId="0" applyNumberFormat="1" applyFont="1" applyBorder="1" applyAlignment="1">
      <alignment horizontal="right" vertical="top"/>
    </xf>
    <xf numFmtId="3" fontId="16" fillId="0" borderId="0" xfId="0" applyNumberFormat="1" applyFont="1" applyBorder="1" applyAlignment="1">
      <alignment vertical="top"/>
    </xf>
    <xf numFmtId="3" fontId="16" fillId="0" borderId="1" xfId="0" applyNumberFormat="1" applyFont="1" applyBorder="1" applyAlignment="1">
      <alignment horizontal="right" vertical="top"/>
    </xf>
    <xf numFmtId="3" fontId="15" fillId="0" borderId="1" xfId="0" applyNumberFormat="1" applyFont="1" applyBorder="1" applyAlignment="1">
      <alignment horizontal="right" vertical="top"/>
    </xf>
    <xf numFmtId="3" fontId="4" fillId="7" borderId="1" xfId="0" applyNumberFormat="1" applyFont="1" applyFill="1" applyBorder="1" applyAlignment="1">
      <alignment horizontal="right" vertical="top"/>
    </xf>
    <xf numFmtId="3" fontId="6" fillId="7" borderId="1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3" fontId="6" fillId="0" borderId="1" xfId="0" applyNumberFormat="1" applyFont="1" applyFill="1" applyBorder="1" applyAlignment="1">
      <alignment horizontal="right" vertical="top"/>
    </xf>
    <xf numFmtId="3" fontId="4" fillId="0" borderId="1" xfId="0" applyNumberFormat="1" applyFont="1" applyFill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33CC33"/>
      <color rgb="FFFFFFFF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04"/>
  <sheetViews>
    <sheetView tabSelected="1" view="pageBreakPreview" zoomScale="55" zoomScaleNormal="70" zoomScaleSheetLayoutView="55" workbookViewId="0">
      <selection activeCell="I345" sqref="I345"/>
    </sheetView>
  </sheetViews>
  <sheetFormatPr defaultColWidth="9" defaultRowHeight="18.75"/>
  <cols>
    <col min="1" max="1" width="44.125" style="4" customWidth="1"/>
    <col min="2" max="2" width="4.75" style="2" customWidth="1"/>
    <col min="3" max="4" width="4" style="2" customWidth="1"/>
    <col min="5" max="5" width="14.5" style="2" customWidth="1"/>
    <col min="6" max="6" width="4.75" style="2" customWidth="1"/>
    <col min="7" max="8" width="13.75" style="96" customWidth="1"/>
    <col min="9" max="9" width="10.625" style="1" customWidth="1"/>
    <col min="10" max="10" width="12.5" style="1" customWidth="1"/>
    <col min="11" max="16384" width="9" style="1"/>
  </cols>
  <sheetData>
    <row r="1" spans="1:8" s="14" customFormat="1" ht="38.25" customHeight="1">
      <c r="A1" s="156" t="s">
        <v>190</v>
      </c>
      <c r="B1" s="156"/>
      <c r="C1" s="156"/>
      <c r="D1" s="156"/>
      <c r="E1" s="156"/>
      <c r="F1" s="156"/>
      <c r="G1" s="156"/>
      <c r="H1" s="156"/>
    </row>
    <row r="2" spans="1:8">
      <c r="G2" s="97"/>
      <c r="H2" s="97"/>
    </row>
    <row r="3" spans="1:8" s="3" customFormat="1" ht="55.9" customHeight="1">
      <c r="A3" s="158" t="s">
        <v>103</v>
      </c>
      <c r="B3" s="158" t="s">
        <v>6</v>
      </c>
      <c r="C3" s="158" t="s">
        <v>0</v>
      </c>
      <c r="D3" s="158" t="s">
        <v>1</v>
      </c>
      <c r="E3" s="158" t="s">
        <v>2</v>
      </c>
      <c r="F3" s="158" t="s">
        <v>3</v>
      </c>
      <c r="G3" s="157" t="s">
        <v>184</v>
      </c>
      <c r="H3" s="157"/>
    </row>
    <row r="4" spans="1:8" s="3" customFormat="1" ht="112.5">
      <c r="A4" s="158"/>
      <c r="B4" s="158"/>
      <c r="C4" s="158"/>
      <c r="D4" s="158"/>
      <c r="E4" s="158"/>
      <c r="F4" s="158"/>
      <c r="G4" s="34" t="s">
        <v>95</v>
      </c>
      <c r="H4" s="34" t="s">
        <v>96</v>
      </c>
    </row>
    <row r="5" spans="1:8" s="5" customFormat="1" ht="75">
      <c r="A5" s="35" t="s">
        <v>109</v>
      </c>
      <c r="B5" s="78" t="s">
        <v>13</v>
      </c>
      <c r="C5" s="76"/>
      <c r="D5" s="76"/>
      <c r="E5" s="79"/>
      <c r="F5" s="45"/>
      <c r="G5" s="36">
        <f t="shared" ref="G5:H5" si="0">SUBTOTAL(9,G6:G54)</f>
        <v>77900.27</v>
      </c>
      <c r="H5" s="36">
        <f t="shared" si="0"/>
        <v>38145.940999999999</v>
      </c>
    </row>
    <row r="6" spans="1:8" s="6" customFormat="1" ht="37.5">
      <c r="A6" s="39" t="s">
        <v>7</v>
      </c>
      <c r="B6" s="60" t="s">
        <v>13</v>
      </c>
      <c r="C6" s="75" t="s">
        <v>8</v>
      </c>
      <c r="D6" s="74"/>
      <c r="E6" s="33"/>
      <c r="F6" s="68"/>
      <c r="G6" s="55">
        <f>SUBTOTAL(9,G7:G16)</f>
        <v>5635</v>
      </c>
      <c r="H6" s="55"/>
    </row>
    <row r="7" spans="1:8" s="8" customFormat="1">
      <c r="A7" s="40" t="s">
        <v>12</v>
      </c>
      <c r="B7" s="61" t="s">
        <v>13</v>
      </c>
      <c r="C7" s="7" t="s">
        <v>8</v>
      </c>
      <c r="D7" s="48" t="s">
        <v>66</v>
      </c>
      <c r="E7" s="7"/>
      <c r="F7" s="69"/>
      <c r="G7" s="56">
        <f>SUBTOTAL(9,G8:G16)</f>
        <v>5635</v>
      </c>
      <c r="H7" s="56"/>
    </row>
    <row r="8" spans="1:8" s="8" customFormat="1" ht="117" customHeight="1">
      <c r="A8" s="120" t="s">
        <v>173</v>
      </c>
      <c r="B8" s="61" t="s">
        <v>13</v>
      </c>
      <c r="C8" s="7" t="s">
        <v>8</v>
      </c>
      <c r="D8" s="48" t="s">
        <v>66</v>
      </c>
      <c r="E8" s="7" t="s">
        <v>112</v>
      </c>
      <c r="F8" s="69"/>
      <c r="G8" s="56">
        <f>SUBTOTAL(9,G9:G10)</f>
        <v>1830</v>
      </c>
      <c r="H8" s="56"/>
    </row>
    <row r="9" spans="1:8" s="8" customFormat="1" ht="56.25">
      <c r="A9" s="98" t="s">
        <v>80</v>
      </c>
      <c r="B9" s="61" t="s">
        <v>13</v>
      </c>
      <c r="C9" s="7" t="s">
        <v>8</v>
      </c>
      <c r="D9" s="48" t="s">
        <v>66</v>
      </c>
      <c r="E9" s="7" t="s">
        <v>112</v>
      </c>
      <c r="F9" s="69" t="s">
        <v>77</v>
      </c>
      <c r="G9" s="57">
        <v>1830</v>
      </c>
      <c r="H9" s="57"/>
    </row>
    <row r="10" spans="1:8" s="8" customFormat="1" hidden="1">
      <c r="A10" s="98" t="s">
        <v>81</v>
      </c>
      <c r="B10" s="61" t="s">
        <v>13</v>
      </c>
      <c r="C10" s="7" t="s">
        <v>8</v>
      </c>
      <c r="D10" s="48" t="s">
        <v>66</v>
      </c>
      <c r="E10" s="7" t="s">
        <v>112</v>
      </c>
      <c r="F10" s="69" t="s">
        <v>78</v>
      </c>
      <c r="G10" s="57"/>
      <c r="H10" s="57"/>
    </row>
    <row r="11" spans="1:8" s="8" customFormat="1" ht="75" hidden="1">
      <c r="A11" s="122" t="s">
        <v>155</v>
      </c>
      <c r="B11" s="61" t="s">
        <v>13</v>
      </c>
      <c r="C11" s="7" t="s">
        <v>8</v>
      </c>
      <c r="D11" s="48" t="s">
        <v>66</v>
      </c>
      <c r="E11" s="83" t="s">
        <v>115</v>
      </c>
      <c r="F11" s="69"/>
      <c r="G11" s="56">
        <f>SUBTOTAL(9,G12)</f>
        <v>0</v>
      </c>
      <c r="H11" s="56"/>
    </row>
    <row r="12" spans="1:8" s="8" customFormat="1" ht="56.25" hidden="1">
      <c r="A12" s="98" t="s">
        <v>80</v>
      </c>
      <c r="B12" s="61" t="s">
        <v>13</v>
      </c>
      <c r="C12" s="7" t="s">
        <v>8</v>
      </c>
      <c r="D12" s="48" t="s">
        <v>66</v>
      </c>
      <c r="E12" s="83" t="s">
        <v>115</v>
      </c>
      <c r="F12" s="69" t="s">
        <v>77</v>
      </c>
      <c r="G12" s="57"/>
      <c r="H12" s="57"/>
    </row>
    <row r="13" spans="1:8" s="8" customFormat="1" ht="37.5">
      <c r="A13" s="98" t="s">
        <v>102</v>
      </c>
      <c r="B13" s="61" t="s">
        <v>13</v>
      </c>
      <c r="C13" s="7" t="s">
        <v>8</v>
      </c>
      <c r="D13" s="48" t="s">
        <v>66</v>
      </c>
      <c r="E13" s="83" t="s">
        <v>111</v>
      </c>
      <c r="F13" s="69"/>
      <c r="G13" s="56">
        <f>SUBTOTAL(9,G14:G16)</f>
        <v>3805</v>
      </c>
      <c r="H13" s="56"/>
    </row>
    <row r="14" spans="1:8" s="8" customFormat="1" ht="56.25">
      <c r="A14" s="98" t="s">
        <v>93</v>
      </c>
      <c r="B14" s="61" t="s">
        <v>13</v>
      </c>
      <c r="C14" s="7" t="s">
        <v>8</v>
      </c>
      <c r="D14" s="48" t="s">
        <v>66</v>
      </c>
      <c r="E14" s="83" t="s">
        <v>111</v>
      </c>
      <c r="F14" s="69" t="s">
        <v>76</v>
      </c>
      <c r="G14" s="57">
        <v>3670</v>
      </c>
      <c r="H14" s="57"/>
    </row>
    <row r="15" spans="1:8" s="8" customFormat="1" ht="56.25">
      <c r="A15" s="98" t="s">
        <v>80</v>
      </c>
      <c r="B15" s="61" t="s">
        <v>13</v>
      </c>
      <c r="C15" s="7" t="s">
        <v>8</v>
      </c>
      <c r="D15" s="48" t="s">
        <v>66</v>
      </c>
      <c r="E15" s="83" t="s">
        <v>111</v>
      </c>
      <c r="F15" s="69" t="s">
        <v>77</v>
      </c>
      <c r="G15" s="57">
        <v>135</v>
      </c>
      <c r="H15" s="57"/>
    </row>
    <row r="16" spans="1:8" s="8" customFormat="1" hidden="1">
      <c r="A16" s="98" t="s">
        <v>81</v>
      </c>
      <c r="B16" s="61" t="s">
        <v>13</v>
      </c>
      <c r="C16" s="7" t="s">
        <v>8</v>
      </c>
      <c r="D16" s="48" t="s">
        <v>66</v>
      </c>
      <c r="E16" s="83" t="s">
        <v>111</v>
      </c>
      <c r="F16" s="69" t="s">
        <v>78</v>
      </c>
      <c r="G16" s="57">
        <f>2-2</f>
        <v>0</v>
      </c>
      <c r="H16" s="57"/>
    </row>
    <row r="17" spans="1:8" s="13" customFormat="1" ht="37.5" hidden="1">
      <c r="A17" s="99" t="s">
        <v>16</v>
      </c>
      <c r="B17" s="62" t="s">
        <v>13</v>
      </c>
      <c r="C17" s="9" t="s">
        <v>14</v>
      </c>
      <c r="D17" s="49"/>
      <c r="E17" s="9"/>
      <c r="F17" s="70"/>
      <c r="G17" s="58">
        <f t="shared" ref="G17:H17" si="1">SUBTOTAL(9,G18:G22)</f>
        <v>0</v>
      </c>
      <c r="H17" s="58">
        <f t="shared" si="1"/>
        <v>0</v>
      </c>
    </row>
    <row r="18" spans="1:8" s="13" customFormat="1" ht="37.5" hidden="1">
      <c r="A18" s="98" t="s">
        <v>17</v>
      </c>
      <c r="B18" s="61" t="s">
        <v>13</v>
      </c>
      <c r="C18" s="7" t="s">
        <v>14</v>
      </c>
      <c r="D18" s="48" t="s">
        <v>15</v>
      </c>
      <c r="E18" s="7"/>
      <c r="F18" s="69"/>
      <c r="G18" s="56">
        <f t="shared" ref="G18:H18" si="2">SUBTOTAL(9,G19:G22)</f>
        <v>0</v>
      </c>
      <c r="H18" s="56">
        <f t="shared" si="2"/>
        <v>0</v>
      </c>
    </row>
    <row r="19" spans="1:8" s="13" customFormat="1" ht="112.5" hidden="1">
      <c r="A19" s="120" t="s">
        <v>173</v>
      </c>
      <c r="B19" s="61" t="s">
        <v>13</v>
      </c>
      <c r="C19" s="7" t="s">
        <v>14</v>
      </c>
      <c r="D19" s="48" t="s">
        <v>15</v>
      </c>
      <c r="E19" s="7" t="s">
        <v>112</v>
      </c>
      <c r="F19" s="69"/>
      <c r="G19" s="56">
        <f t="shared" ref="G19:H19" si="3">SUBTOTAL(9,G20:G20)</f>
        <v>0</v>
      </c>
      <c r="H19" s="56">
        <f t="shared" si="3"/>
        <v>0</v>
      </c>
    </row>
    <row r="20" spans="1:8" s="13" customFormat="1" ht="56.25" hidden="1">
      <c r="A20" s="98" t="s">
        <v>80</v>
      </c>
      <c r="B20" s="61" t="s">
        <v>13</v>
      </c>
      <c r="C20" s="7" t="s">
        <v>14</v>
      </c>
      <c r="D20" s="48" t="s">
        <v>15</v>
      </c>
      <c r="E20" s="7" t="s">
        <v>112</v>
      </c>
      <c r="F20" s="69" t="s">
        <v>77</v>
      </c>
      <c r="G20" s="57"/>
      <c r="H20" s="57"/>
    </row>
    <row r="21" spans="1:8" s="16" customFormat="1" ht="75" hidden="1">
      <c r="A21" s="123" t="s">
        <v>154</v>
      </c>
      <c r="B21" s="61" t="s">
        <v>13</v>
      </c>
      <c r="C21" s="7" t="s">
        <v>14</v>
      </c>
      <c r="D21" s="48" t="s">
        <v>15</v>
      </c>
      <c r="E21" s="7" t="s">
        <v>129</v>
      </c>
      <c r="F21" s="69"/>
      <c r="G21" s="56">
        <f>SUBTOTAL(9,G22:G22)</f>
        <v>0</v>
      </c>
      <c r="H21" s="56">
        <f>SUBTOTAL(9,H22:H22)</f>
        <v>0</v>
      </c>
    </row>
    <row r="22" spans="1:8" s="13" customFormat="1" ht="56.25" hidden="1">
      <c r="A22" s="98" t="s">
        <v>80</v>
      </c>
      <c r="B22" s="61" t="s">
        <v>13</v>
      </c>
      <c r="C22" s="7" t="s">
        <v>14</v>
      </c>
      <c r="D22" s="48" t="s">
        <v>15</v>
      </c>
      <c r="E22" s="7" t="s">
        <v>129</v>
      </c>
      <c r="F22" s="69" t="s">
        <v>77</v>
      </c>
      <c r="G22" s="57"/>
      <c r="H22" s="57"/>
    </row>
    <row r="23" spans="1:8" s="13" customFormat="1" ht="27" customHeight="1">
      <c r="A23" s="99" t="s">
        <v>30</v>
      </c>
      <c r="B23" s="62" t="s">
        <v>13</v>
      </c>
      <c r="C23" s="9" t="s">
        <v>31</v>
      </c>
      <c r="D23" s="49"/>
      <c r="E23" s="9"/>
      <c r="F23" s="70"/>
      <c r="G23" s="58">
        <f t="shared" ref="G23:H23" si="4">SUBTOTAL(9,G24:G27)</f>
        <v>26303.27</v>
      </c>
      <c r="H23" s="58">
        <f t="shared" si="4"/>
        <v>24882.940999999999</v>
      </c>
    </row>
    <row r="24" spans="1:8" s="13" customFormat="1">
      <c r="A24" s="98" t="s">
        <v>65</v>
      </c>
      <c r="B24" s="61" t="s">
        <v>13</v>
      </c>
      <c r="C24" s="7" t="s">
        <v>31</v>
      </c>
      <c r="D24" s="48" t="s">
        <v>8</v>
      </c>
      <c r="E24" s="7"/>
      <c r="F24" s="69"/>
      <c r="G24" s="56">
        <f t="shared" ref="G24:H24" si="5">SUBTOTAL(9,G25:G27)</f>
        <v>26303.27</v>
      </c>
      <c r="H24" s="56">
        <f t="shared" si="5"/>
        <v>24882.940999999999</v>
      </c>
    </row>
    <row r="25" spans="1:8" s="13" customFormat="1" ht="112.5">
      <c r="A25" s="120" t="s">
        <v>164</v>
      </c>
      <c r="B25" s="61" t="s">
        <v>13</v>
      </c>
      <c r="C25" s="7" t="s">
        <v>31</v>
      </c>
      <c r="D25" s="48" t="s">
        <v>8</v>
      </c>
      <c r="E25" s="83" t="s">
        <v>142</v>
      </c>
      <c r="F25" s="69"/>
      <c r="G25" s="56">
        <f t="shared" ref="G25:H25" si="6">SUBTOTAL(9,G26:G27)</f>
        <v>26303.27</v>
      </c>
      <c r="H25" s="56">
        <f t="shared" si="6"/>
        <v>24882.940999999999</v>
      </c>
    </row>
    <row r="26" spans="1:8" s="13" customFormat="1" ht="56.25">
      <c r="A26" s="98" t="s">
        <v>80</v>
      </c>
      <c r="B26" s="61" t="s">
        <v>13</v>
      </c>
      <c r="C26" s="7" t="s">
        <v>31</v>
      </c>
      <c r="D26" s="48" t="s">
        <v>8</v>
      </c>
      <c r="E26" s="83" t="s">
        <v>142</v>
      </c>
      <c r="F26" s="69" t="s">
        <v>77</v>
      </c>
      <c r="G26" s="57">
        <v>320</v>
      </c>
      <c r="H26" s="57"/>
    </row>
    <row r="27" spans="1:8" s="13" customFormat="1">
      <c r="A27" s="98" t="s">
        <v>136</v>
      </c>
      <c r="B27" s="61" t="s">
        <v>13</v>
      </c>
      <c r="C27" s="7" t="s">
        <v>31</v>
      </c>
      <c r="D27" s="48" t="s">
        <v>8</v>
      </c>
      <c r="E27" s="83" t="s">
        <v>142</v>
      </c>
      <c r="F27" s="69" t="s">
        <v>94</v>
      </c>
      <c r="G27" s="57">
        <v>25983.27</v>
      </c>
      <c r="H27" s="57">
        <v>24882.940999999999</v>
      </c>
    </row>
    <row r="28" spans="1:8">
      <c r="A28" s="99" t="s">
        <v>37</v>
      </c>
      <c r="B28" s="62">
        <v>605</v>
      </c>
      <c r="C28" s="9" t="s">
        <v>20</v>
      </c>
      <c r="D28" s="49"/>
      <c r="E28" s="9"/>
      <c r="F28" s="70"/>
      <c r="G28" s="58">
        <f>SUBTOTAL(9,G29:G50)</f>
        <v>32699</v>
      </c>
      <c r="H28" s="58"/>
    </row>
    <row r="29" spans="1:8" s="10" customFormat="1">
      <c r="A29" s="98" t="s">
        <v>38</v>
      </c>
      <c r="B29" s="61">
        <v>605</v>
      </c>
      <c r="C29" s="7" t="s">
        <v>20</v>
      </c>
      <c r="D29" s="48" t="s">
        <v>8</v>
      </c>
      <c r="E29" s="7"/>
      <c r="F29" s="69"/>
      <c r="G29" s="56">
        <f>SUBTOTAL(9,G30:G35)</f>
        <v>8511</v>
      </c>
      <c r="H29" s="56"/>
    </row>
    <row r="30" spans="1:8" ht="112.5">
      <c r="A30" s="120" t="s">
        <v>173</v>
      </c>
      <c r="B30" s="61">
        <v>605</v>
      </c>
      <c r="C30" s="7" t="s">
        <v>20</v>
      </c>
      <c r="D30" s="48" t="s">
        <v>8</v>
      </c>
      <c r="E30" s="7" t="s">
        <v>112</v>
      </c>
      <c r="F30" s="69"/>
      <c r="G30" s="56">
        <f>SUBTOTAL(9,G31)</f>
        <v>8511</v>
      </c>
      <c r="H30" s="56"/>
    </row>
    <row r="31" spans="1:8" ht="56.25">
      <c r="A31" s="98" t="s">
        <v>80</v>
      </c>
      <c r="B31" s="61">
        <v>605</v>
      </c>
      <c r="C31" s="7" t="s">
        <v>20</v>
      </c>
      <c r="D31" s="48" t="s">
        <v>8</v>
      </c>
      <c r="E31" s="7" t="s">
        <v>112</v>
      </c>
      <c r="F31" s="69" t="s">
        <v>77</v>
      </c>
      <c r="G31" s="57">
        <v>8511</v>
      </c>
      <c r="H31" s="57"/>
    </row>
    <row r="32" spans="1:8" ht="93.75" hidden="1">
      <c r="A32" s="121" t="s">
        <v>141</v>
      </c>
      <c r="B32" s="61" t="s">
        <v>13</v>
      </c>
      <c r="C32" s="7" t="s">
        <v>20</v>
      </c>
      <c r="D32" s="48" t="s">
        <v>8</v>
      </c>
      <c r="E32" s="7" t="s">
        <v>131</v>
      </c>
      <c r="F32" s="69"/>
      <c r="G32" s="56">
        <f>SUBTOTAL(9,G33)</f>
        <v>0</v>
      </c>
      <c r="H32" s="56"/>
    </row>
    <row r="33" spans="1:8" ht="56.25" hidden="1">
      <c r="A33" s="98" t="s">
        <v>80</v>
      </c>
      <c r="B33" s="61" t="s">
        <v>13</v>
      </c>
      <c r="C33" s="7" t="s">
        <v>20</v>
      </c>
      <c r="D33" s="48" t="s">
        <v>8</v>
      </c>
      <c r="E33" s="7" t="s">
        <v>131</v>
      </c>
      <c r="F33" s="69" t="s">
        <v>77</v>
      </c>
      <c r="G33" s="57"/>
      <c r="H33" s="57"/>
    </row>
    <row r="34" spans="1:8" ht="93.75" hidden="1">
      <c r="A34" s="118" t="s">
        <v>153</v>
      </c>
      <c r="B34" s="61" t="s">
        <v>13</v>
      </c>
      <c r="C34" s="7" t="s">
        <v>20</v>
      </c>
      <c r="D34" s="48" t="s">
        <v>8</v>
      </c>
      <c r="E34" s="7" t="s">
        <v>113</v>
      </c>
      <c r="F34" s="69"/>
      <c r="G34" s="56">
        <f>SUBTOTAL(9,G35)</f>
        <v>0</v>
      </c>
      <c r="H34" s="56"/>
    </row>
    <row r="35" spans="1:8" ht="56.25" hidden="1">
      <c r="A35" s="98" t="s">
        <v>80</v>
      </c>
      <c r="B35" s="61" t="s">
        <v>13</v>
      </c>
      <c r="C35" s="7" t="s">
        <v>20</v>
      </c>
      <c r="D35" s="48" t="s">
        <v>8</v>
      </c>
      <c r="E35" s="7" t="s">
        <v>113</v>
      </c>
      <c r="F35" s="69" t="s">
        <v>77</v>
      </c>
      <c r="G35" s="57"/>
      <c r="H35" s="57"/>
    </row>
    <row r="36" spans="1:8">
      <c r="A36" s="98" t="s">
        <v>39</v>
      </c>
      <c r="B36" s="61">
        <v>605</v>
      </c>
      <c r="C36" s="7" t="s">
        <v>20</v>
      </c>
      <c r="D36" s="48" t="s">
        <v>9</v>
      </c>
      <c r="E36" s="7"/>
      <c r="F36" s="69"/>
      <c r="G36" s="56">
        <f>SUBTOTAL(9,G37:G44)</f>
        <v>23580</v>
      </c>
      <c r="H36" s="56"/>
    </row>
    <row r="37" spans="1:8" ht="78.599999999999994" hidden="1" customHeight="1">
      <c r="A37" s="132" t="s">
        <v>170</v>
      </c>
      <c r="B37" s="134" t="s">
        <v>13</v>
      </c>
      <c r="C37" s="135" t="s">
        <v>20</v>
      </c>
      <c r="D37" s="135" t="s">
        <v>9</v>
      </c>
      <c r="E37" s="7" t="s">
        <v>171</v>
      </c>
      <c r="F37" s="84"/>
      <c r="G37" s="56">
        <f>SUBTOTAL(9,G38)</f>
        <v>0</v>
      </c>
      <c r="H37" s="56"/>
    </row>
    <row r="38" spans="1:8" ht="56.25" hidden="1">
      <c r="A38" s="98" t="s">
        <v>80</v>
      </c>
      <c r="B38" s="134" t="s">
        <v>13</v>
      </c>
      <c r="C38" s="135" t="s">
        <v>20</v>
      </c>
      <c r="D38" s="135" t="s">
        <v>9</v>
      </c>
      <c r="E38" s="7" t="s">
        <v>171</v>
      </c>
      <c r="F38" s="84" t="s">
        <v>77</v>
      </c>
      <c r="G38" s="57"/>
      <c r="H38" s="57"/>
    </row>
    <row r="39" spans="1:8" ht="112.5">
      <c r="A39" s="120" t="s">
        <v>173</v>
      </c>
      <c r="B39" s="61">
        <v>605</v>
      </c>
      <c r="C39" s="7" t="s">
        <v>20</v>
      </c>
      <c r="D39" s="48" t="s">
        <v>9</v>
      </c>
      <c r="E39" s="7" t="s">
        <v>112</v>
      </c>
      <c r="F39" s="69"/>
      <c r="G39" s="56">
        <f>SUBTOTAL(9,G40)</f>
        <v>23580</v>
      </c>
      <c r="H39" s="56"/>
    </row>
    <row r="40" spans="1:8" s="10" customFormat="1" ht="56.25">
      <c r="A40" s="133" t="s">
        <v>80</v>
      </c>
      <c r="B40" s="61">
        <v>605</v>
      </c>
      <c r="C40" s="7" t="s">
        <v>20</v>
      </c>
      <c r="D40" s="48" t="s">
        <v>9</v>
      </c>
      <c r="E40" s="7" t="s">
        <v>112</v>
      </c>
      <c r="F40" s="69" t="s">
        <v>77</v>
      </c>
      <c r="G40" s="57">
        <v>23580</v>
      </c>
      <c r="H40" s="57"/>
    </row>
    <row r="41" spans="1:8" s="10" customFormat="1" ht="93.75" hidden="1">
      <c r="A41" s="121" t="s">
        <v>141</v>
      </c>
      <c r="B41" s="61" t="s">
        <v>13</v>
      </c>
      <c r="C41" s="7" t="s">
        <v>20</v>
      </c>
      <c r="D41" s="48" t="s">
        <v>9</v>
      </c>
      <c r="E41" s="7" t="s">
        <v>131</v>
      </c>
      <c r="F41" s="69"/>
      <c r="G41" s="56">
        <f>SUBTOTAL(9,G42)</f>
        <v>0</v>
      </c>
      <c r="H41" s="56"/>
    </row>
    <row r="42" spans="1:8" s="10" customFormat="1" ht="56.25" hidden="1">
      <c r="A42" s="98" t="s">
        <v>80</v>
      </c>
      <c r="B42" s="61" t="s">
        <v>13</v>
      </c>
      <c r="C42" s="7" t="s">
        <v>20</v>
      </c>
      <c r="D42" s="48" t="s">
        <v>9</v>
      </c>
      <c r="E42" s="7" t="s">
        <v>131</v>
      </c>
      <c r="F42" s="69" t="s">
        <v>77</v>
      </c>
      <c r="G42" s="57"/>
      <c r="H42" s="57"/>
    </row>
    <row r="43" spans="1:8" ht="93.75" hidden="1">
      <c r="A43" s="118" t="s">
        <v>153</v>
      </c>
      <c r="B43" s="61" t="s">
        <v>13</v>
      </c>
      <c r="C43" s="7" t="s">
        <v>20</v>
      </c>
      <c r="D43" s="48" t="s">
        <v>9</v>
      </c>
      <c r="E43" s="7" t="s">
        <v>113</v>
      </c>
      <c r="F43" s="69"/>
      <c r="G43" s="56">
        <f>SUBTOTAL(9,G44)</f>
        <v>0</v>
      </c>
      <c r="H43" s="56"/>
    </row>
    <row r="44" spans="1:8" ht="56.25" hidden="1">
      <c r="A44" s="98" t="s">
        <v>80</v>
      </c>
      <c r="B44" s="61" t="s">
        <v>13</v>
      </c>
      <c r="C44" s="7" t="s">
        <v>20</v>
      </c>
      <c r="D44" s="48" t="s">
        <v>9</v>
      </c>
      <c r="E44" s="7" t="s">
        <v>113</v>
      </c>
      <c r="F44" s="69" t="s">
        <v>77</v>
      </c>
      <c r="G44" s="57"/>
      <c r="H44" s="57"/>
    </row>
    <row r="45" spans="1:8">
      <c r="A45" s="98" t="s">
        <v>133</v>
      </c>
      <c r="B45" s="61">
        <v>605</v>
      </c>
      <c r="C45" s="7" t="s">
        <v>20</v>
      </c>
      <c r="D45" s="48" t="s">
        <v>10</v>
      </c>
      <c r="E45" s="7"/>
      <c r="F45" s="69"/>
      <c r="G45" s="56">
        <f>SUBTOTAL(9,G46:G47)</f>
        <v>608</v>
      </c>
      <c r="H45" s="56"/>
    </row>
    <row r="46" spans="1:8" ht="112.5">
      <c r="A46" s="120" t="s">
        <v>173</v>
      </c>
      <c r="B46" s="61">
        <v>605</v>
      </c>
      <c r="C46" s="7" t="s">
        <v>20</v>
      </c>
      <c r="D46" s="48" t="s">
        <v>10</v>
      </c>
      <c r="E46" s="7" t="s">
        <v>112</v>
      </c>
      <c r="F46" s="69"/>
      <c r="G46" s="56">
        <f>SUBTOTAL(9,G47)</f>
        <v>608</v>
      </c>
      <c r="H46" s="56"/>
    </row>
    <row r="47" spans="1:8" ht="56.25">
      <c r="A47" s="98" t="s">
        <v>80</v>
      </c>
      <c r="B47" s="61">
        <v>605</v>
      </c>
      <c r="C47" s="7" t="s">
        <v>20</v>
      </c>
      <c r="D47" s="48" t="s">
        <v>10</v>
      </c>
      <c r="E47" s="7" t="s">
        <v>112</v>
      </c>
      <c r="F47" s="69" t="s">
        <v>77</v>
      </c>
      <c r="G47" s="57">
        <v>608</v>
      </c>
      <c r="H47" s="57"/>
    </row>
    <row r="48" spans="1:8" hidden="1">
      <c r="A48" s="98" t="s">
        <v>41</v>
      </c>
      <c r="B48" s="61" t="s">
        <v>13</v>
      </c>
      <c r="C48" s="7" t="s">
        <v>20</v>
      </c>
      <c r="D48" s="48" t="s">
        <v>27</v>
      </c>
      <c r="E48" s="7"/>
      <c r="F48" s="69"/>
      <c r="G48" s="56">
        <f t="shared" ref="G48:H48" si="7">SUBTOTAL(9,G49:G50)</f>
        <v>0</v>
      </c>
      <c r="H48" s="56">
        <f t="shared" si="7"/>
        <v>0</v>
      </c>
    </row>
    <row r="49" spans="1:8" ht="94.15" hidden="1" customHeight="1">
      <c r="A49" s="118" t="s">
        <v>153</v>
      </c>
      <c r="B49" s="61" t="s">
        <v>13</v>
      </c>
      <c r="C49" s="7" t="s">
        <v>20</v>
      </c>
      <c r="D49" s="48" t="s">
        <v>27</v>
      </c>
      <c r="E49" s="7" t="s">
        <v>113</v>
      </c>
      <c r="F49" s="69"/>
      <c r="G49" s="56">
        <f t="shared" ref="G49:H49" si="8">SUBTOTAL(9,G50)</f>
        <v>0</v>
      </c>
      <c r="H49" s="56">
        <f t="shared" si="8"/>
        <v>0</v>
      </c>
    </row>
    <row r="50" spans="1:8" ht="56.25" hidden="1">
      <c r="A50" s="98" t="s">
        <v>80</v>
      </c>
      <c r="B50" s="61" t="s">
        <v>13</v>
      </c>
      <c r="C50" s="7" t="s">
        <v>20</v>
      </c>
      <c r="D50" s="48" t="s">
        <v>27</v>
      </c>
      <c r="E50" s="7" t="s">
        <v>113</v>
      </c>
      <c r="F50" s="69" t="s">
        <v>77</v>
      </c>
      <c r="G50" s="57"/>
      <c r="H50" s="57"/>
    </row>
    <row r="51" spans="1:8" ht="37.5">
      <c r="A51" s="124" t="s">
        <v>43</v>
      </c>
      <c r="B51" s="62" t="s">
        <v>13</v>
      </c>
      <c r="C51" s="9" t="s">
        <v>42</v>
      </c>
      <c r="D51" s="49"/>
      <c r="E51" s="9"/>
      <c r="F51" s="70"/>
      <c r="G51" s="58">
        <f t="shared" ref="G51:H51" si="9">SUBTOTAL(9,G52:G54)</f>
        <v>13263</v>
      </c>
      <c r="H51" s="58">
        <f t="shared" si="9"/>
        <v>13263</v>
      </c>
    </row>
    <row r="52" spans="1:8">
      <c r="A52" s="42" t="s">
        <v>46</v>
      </c>
      <c r="B52" s="61" t="s">
        <v>13</v>
      </c>
      <c r="C52" s="7" t="s">
        <v>42</v>
      </c>
      <c r="D52" s="104" t="s">
        <v>14</v>
      </c>
      <c r="E52" s="7"/>
      <c r="F52" s="69"/>
      <c r="G52" s="56">
        <f t="shared" ref="G52:H52" si="10">SUBTOTAL(9,G53:G54)</f>
        <v>13263</v>
      </c>
      <c r="H52" s="56">
        <f t="shared" si="10"/>
        <v>13263</v>
      </c>
    </row>
    <row r="53" spans="1:8" ht="37.5">
      <c r="A53" s="40" t="s">
        <v>102</v>
      </c>
      <c r="B53" s="61" t="s">
        <v>13</v>
      </c>
      <c r="C53" s="7" t="s">
        <v>42</v>
      </c>
      <c r="D53" s="48" t="s">
        <v>14</v>
      </c>
      <c r="E53" s="7" t="s">
        <v>111</v>
      </c>
      <c r="F53" s="69"/>
      <c r="G53" s="56">
        <f t="shared" ref="G53:H53" si="11">SUBTOTAL(9,G54:G54)</f>
        <v>13263</v>
      </c>
      <c r="H53" s="56">
        <f t="shared" si="11"/>
        <v>13263</v>
      </c>
    </row>
    <row r="54" spans="1:8">
      <c r="A54" s="125" t="s">
        <v>136</v>
      </c>
      <c r="B54" s="63" t="s">
        <v>13</v>
      </c>
      <c r="C54" s="126" t="s">
        <v>42</v>
      </c>
      <c r="D54" s="50" t="s">
        <v>14</v>
      </c>
      <c r="E54" s="7" t="s">
        <v>111</v>
      </c>
      <c r="F54" s="71" t="s">
        <v>94</v>
      </c>
      <c r="G54" s="59">
        <v>13263</v>
      </c>
      <c r="H54" s="59">
        <v>13263</v>
      </c>
    </row>
    <row r="55" spans="1:8" s="5" customFormat="1" ht="37.5">
      <c r="A55" s="43" t="s">
        <v>104</v>
      </c>
      <c r="B55" s="78" t="s">
        <v>18</v>
      </c>
      <c r="C55" s="76"/>
      <c r="D55" s="76"/>
      <c r="E55" s="79"/>
      <c r="F55" s="77"/>
      <c r="G55" s="53">
        <f>SUBTOTAL(9,G56:G184)</f>
        <v>121405.8</v>
      </c>
      <c r="H55" s="53">
        <f>SUBTOTAL(9,H56:H184)</f>
        <v>16278.249</v>
      </c>
    </row>
    <row r="56" spans="1:8" s="10" customFormat="1" ht="37.5">
      <c r="A56" s="39" t="s">
        <v>7</v>
      </c>
      <c r="B56" s="65" t="s">
        <v>18</v>
      </c>
      <c r="C56" s="33" t="s">
        <v>8</v>
      </c>
      <c r="D56" s="47"/>
      <c r="E56" s="33"/>
      <c r="F56" s="72"/>
      <c r="G56" s="55">
        <f>SUBTOTAL(9,G57:G83)</f>
        <v>40102.879000000001</v>
      </c>
      <c r="H56" s="55">
        <f>SUBTOTAL(9,H57:H83)</f>
        <v>840.24900000000002</v>
      </c>
    </row>
    <row r="57" spans="1:8" s="10" customFormat="1" ht="75">
      <c r="A57" s="40" t="s">
        <v>110</v>
      </c>
      <c r="B57" s="61" t="s">
        <v>18</v>
      </c>
      <c r="C57" s="7" t="s">
        <v>8</v>
      </c>
      <c r="D57" s="48" t="s">
        <v>9</v>
      </c>
      <c r="E57" s="7"/>
      <c r="F57" s="69"/>
      <c r="G57" s="56">
        <f>SUBTOTAL(9,G58:G59)</f>
        <v>985</v>
      </c>
      <c r="H57" s="56"/>
    </row>
    <row r="58" spans="1:8" s="10" customFormat="1" ht="37.5">
      <c r="A58" s="40" t="s">
        <v>102</v>
      </c>
      <c r="B58" s="61" t="s">
        <v>18</v>
      </c>
      <c r="C58" s="7" t="s">
        <v>8</v>
      </c>
      <c r="D58" s="48" t="s">
        <v>9</v>
      </c>
      <c r="E58" s="83" t="s">
        <v>111</v>
      </c>
      <c r="F58" s="69"/>
      <c r="G58" s="56">
        <f>SUBTOTAL(9,G59:G59)</f>
        <v>985</v>
      </c>
      <c r="H58" s="56"/>
    </row>
    <row r="59" spans="1:8" s="10" customFormat="1" ht="56.25">
      <c r="A59" s="40" t="s">
        <v>79</v>
      </c>
      <c r="B59" s="61" t="s">
        <v>18</v>
      </c>
      <c r="C59" s="7" t="s">
        <v>8</v>
      </c>
      <c r="D59" s="48" t="s">
        <v>9</v>
      </c>
      <c r="E59" s="83" t="s">
        <v>111</v>
      </c>
      <c r="F59" s="69" t="s">
        <v>76</v>
      </c>
      <c r="G59" s="57">
        <v>985</v>
      </c>
      <c r="H59" s="57"/>
    </row>
    <row r="60" spans="1:8" ht="112.5">
      <c r="A60" s="40" t="s">
        <v>51</v>
      </c>
      <c r="B60" s="61" t="s">
        <v>18</v>
      </c>
      <c r="C60" s="7" t="s">
        <v>8</v>
      </c>
      <c r="D60" s="48" t="s">
        <v>14</v>
      </c>
      <c r="E60" s="7"/>
      <c r="F60" s="69"/>
      <c r="G60" s="56">
        <f>SUBTOTAL(9,G61:G65)</f>
        <v>20805.878999999997</v>
      </c>
      <c r="H60" s="56">
        <f>SUBTOTAL(9,H61:H65)</f>
        <v>840.24900000000002</v>
      </c>
    </row>
    <row r="61" spans="1:8" ht="75" hidden="1">
      <c r="A61" s="122" t="s">
        <v>155</v>
      </c>
      <c r="B61" s="61" t="s">
        <v>18</v>
      </c>
      <c r="C61" s="7" t="s">
        <v>8</v>
      </c>
      <c r="D61" s="48" t="s">
        <v>14</v>
      </c>
      <c r="E61" s="83" t="s">
        <v>115</v>
      </c>
      <c r="F61" s="69"/>
      <c r="G61" s="56">
        <f>SUBTOTAL(9,G62)</f>
        <v>0</v>
      </c>
      <c r="H61" s="56"/>
    </row>
    <row r="62" spans="1:8" ht="56.25" hidden="1">
      <c r="A62" s="98" t="s">
        <v>80</v>
      </c>
      <c r="B62" s="61" t="s">
        <v>18</v>
      </c>
      <c r="C62" s="7" t="s">
        <v>8</v>
      </c>
      <c r="D62" s="48" t="s">
        <v>14</v>
      </c>
      <c r="E62" s="83" t="s">
        <v>115</v>
      </c>
      <c r="F62" s="69" t="s">
        <v>77</v>
      </c>
      <c r="G62" s="57"/>
      <c r="H62" s="57"/>
    </row>
    <row r="63" spans="1:8" ht="37.5">
      <c r="A63" s="40" t="s">
        <v>102</v>
      </c>
      <c r="B63" s="61" t="s">
        <v>18</v>
      </c>
      <c r="C63" s="7" t="s">
        <v>8</v>
      </c>
      <c r="D63" s="48" t="s">
        <v>14</v>
      </c>
      <c r="E63" s="83" t="s">
        <v>111</v>
      </c>
      <c r="F63" s="69"/>
      <c r="G63" s="56">
        <f>SUBTOTAL(9,G64:G65)</f>
        <v>20805.878999999997</v>
      </c>
      <c r="H63" s="56">
        <f>SUBTOTAL(9,H64:H65)</f>
        <v>840.24900000000002</v>
      </c>
    </row>
    <row r="64" spans="1:8" ht="56.25">
      <c r="A64" s="40" t="s">
        <v>79</v>
      </c>
      <c r="B64" s="61" t="s">
        <v>18</v>
      </c>
      <c r="C64" s="7" t="s">
        <v>8</v>
      </c>
      <c r="D64" s="48" t="s">
        <v>14</v>
      </c>
      <c r="E64" s="83" t="s">
        <v>111</v>
      </c>
      <c r="F64" s="69" t="s">
        <v>76</v>
      </c>
      <c r="G64" s="57">
        <v>20606.868999999999</v>
      </c>
      <c r="H64" s="57">
        <v>840.24900000000002</v>
      </c>
    </row>
    <row r="65" spans="1:8" ht="56.25">
      <c r="A65" s="40" t="s">
        <v>80</v>
      </c>
      <c r="B65" s="61" t="s">
        <v>18</v>
      </c>
      <c r="C65" s="7" t="s">
        <v>8</v>
      </c>
      <c r="D65" s="48" t="s">
        <v>14</v>
      </c>
      <c r="E65" s="83" t="s">
        <v>111</v>
      </c>
      <c r="F65" s="69" t="s">
        <v>77</v>
      </c>
      <c r="G65" s="57">
        <v>199.01</v>
      </c>
      <c r="H65" s="57"/>
    </row>
    <row r="66" spans="1:8" hidden="1">
      <c r="A66" s="40" t="s">
        <v>180</v>
      </c>
      <c r="B66" s="61" t="s">
        <v>18</v>
      </c>
      <c r="C66" s="7" t="s">
        <v>8</v>
      </c>
      <c r="D66" s="48" t="s">
        <v>31</v>
      </c>
      <c r="E66" s="7"/>
      <c r="F66" s="69"/>
      <c r="G66" s="56">
        <f>SUBTOTAL(9,G67:G68)</f>
        <v>0</v>
      </c>
      <c r="H66" s="56">
        <f>SUBTOTAL(9,H67:H68)</f>
        <v>0</v>
      </c>
    </row>
    <row r="67" spans="1:8" ht="37.5" hidden="1">
      <c r="A67" s="40" t="s">
        <v>102</v>
      </c>
      <c r="B67" s="61" t="s">
        <v>18</v>
      </c>
      <c r="C67" s="7" t="s">
        <v>8</v>
      </c>
      <c r="D67" s="48" t="s">
        <v>31</v>
      </c>
      <c r="E67" s="83" t="s">
        <v>111</v>
      </c>
      <c r="F67" s="69"/>
      <c r="G67" s="56">
        <f>SUBTOTAL(9,G68)</f>
        <v>0</v>
      </c>
      <c r="H67" s="56">
        <f>SUBTOTAL(9,H68)</f>
        <v>0</v>
      </c>
    </row>
    <row r="68" spans="1:8" ht="56.25" hidden="1">
      <c r="A68" s="40" t="s">
        <v>80</v>
      </c>
      <c r="B68" s="61" t="s">
        <v>18</v>
      </c>
      <c r="C68" s="7" t="s">
        <v>8</v>
      </c>
      <c r="D68" s="48" t="s">
        <v>31</v>
      </c>
      <c r="E68" s="83" t="s">
        <v>111</v>
      </c>
      <c r="F68" s="69" t="s">
        <v>77</v>
      </c>
      <c r="G68" s="57"/>
      <c r="H68" s="57"/>
    </row>
    <row r="69" spans="1:8" ht="37.5" hidden="1">
      <c r="A69" s="40" t="s">
        <v>182</v>
      </c>
      <c r="B69" s="61" t="s">
        <v>18</v>
      </c>
      <c r="C69" s="7" t="s">
        <v>8</v>
      </c>
      <c r="D69" s="48" t="s">
        <v>20</v>
      </c>
      <c r="E69" s="83"/>
      <c r="F69" s="69"/>
      <c r="G69" s="56">
        <f>SUBTOTAL(9,G70:G71)</f>
        <v>0</v>
      </c>
      <c r="H69" s="56"/>
    </row>
    <row r="70" spans="1:8" ht="37.5" hidden="1">
      <c r="A70" s="40" t="s">
        <v>102</v>
      </c>
      <c r="B70" s="61" t="s">
        <v>18</v>
      </c>
      <c r="C70" s="7" t="s">
        <v>8</v>
      </c>
      <c r="D70" s="48" t="s">
        <v>20</v>
      </c>
      <c r="E70" s="83" t="s">
        <v>111</v>
      </c>
      <c r="F70" s="69"/>
      <c r="G70" s="56">
        <f>SUBTOTAL(9,G71)</f>
        <v>0</v>
      </c>
      <c r="H70" s="56"/>
    </row>
    <row r="71" spans="1:8" ht="56.25" hidden="1">
      <c r="A71" s="40" t="s">
        <v>80</v>
      </c>
      <c r="B71" s="61" t="s">
        <v>18</v>
      </c>
      <c r="C71" s="7" t="s">
        <v>8</v>
      </c>
      <c r="D71" s="48" t="s">
        <v>20</v>
      </c>
      <c r="E71" s="83" t="s">
        <v>111</v>
      </c>
      <c r="F71" s="69" t="s">
        <v>77</v>
      </c>
      <c r="G71" s="57"/>
      <c r="H71" s="57"/>
    </row>
    <row r="72" spans="1:8" hidden="1">
      <c r="A72" s="42" t="s">
        <v>48</v>
      </c>
      <c r="B72" s="61" t="s">
        <v>18</v>
      </c>
      <c r="C72" s="7" t="s">
        <v>8</v>
      </c>
      <c r="D72" s="48" t="s">
        <v>21</v>
      </c>
      <c r="E72" s="7"/>
      <c r="F72" s="69"/>
      <c r="G72" s="56">
        <f>SUBTOTAL(9,G73:G74)</f>
        <v>0</v>
      </c>
      <c r="H72" s="56"/>
    </row>
    <row r="73" spans="1:8" ht="37.5" hidden="1">
      <c r="A73" s="40" t="s">
        <v>102</v>
      </c>
      <c r="B73" s="61" t="s">
        <v>18</v>
      </c>
      <c r="C73" s="7" t="s">
        <v>8</v>
      </c>
      <c r="D73" s="48" t="s">
        <v>21</v>
      </c>
      <c r="E73" s="83" t="s">
        <v>111</v>
      </c>
      <c r="F73" s="69"/>
      <c r="G73" s="56">
        <f>SUBTOTAL(9,G74)</f>
        <v>0</v>
      </c>
      <c r="H73" s="56"/>
    </row>
    <row r="74" spans="1:8" hidden="1">
      <c r="A74" s="40" t="s">
        <v>74</v>
      </c>
      <c r="B74" s="61" t="s">
        <v>18</v>
      </c>
      <c r="C74" s="7" t="s">
        <v>8</v>
      </c>
      <c r="D74" s="48" t="s">
        <v>21</v>
      </c>
      <c r="E74" s="83" t="s">
        <v>111</v>
      </c>
      <c r="F74" s="69" t="s">
        <v>75</v>
      </c>
      <c r="G74" s="57"/>
      <c r="H74" s="57"/>
    </row>
    <row r="75" spans="1:8">
      <c r="A75" s="40" t="s">
        <v>12</v>
      </c>
      <c r="B75" s="61" t="s">
        <v>18</v>
      </c>
      <c r="C75" s="7" t="s">
        <v>8</v>
      </c>
      <c r="D75" s="48" t="s">
        <v>66</v>
      </c>
      <c r="E75" s="7"/>
      <c r="F75" s="69"/>
      <c r="G75" s="56">
        <f t="shared" ref="G75" si="12">SUBTOTAL(9,G76:G83)</f>
        <v>18312</v>
      </c>
      <c r="H75" s="56"/>
    </row>
    <row r="76" spans="1:8" ht="75">
      <c r="A76" s="122" t="s">
        <v>175</v>
      </c>
      <c r="B76" s="61" t="s">
        <v>18</v>
      </c>
      <c r="C76" s="7" t="s">
        <v>8</v>
      </c>
      <c r="D76" s="48" t="s">
        <v>66</v>
      </c>
      <c r="E76" s="83" t="s">
        <v>114</v>
      </c>
      <c r="F76" s="69"/>
      <c r="G76" s="56">
        <f t="shared" ref="G76" si="13">SUBTOTAL(9,G77:G78)</f>
        <v>3688</v>
      </c>
      <c r="H76" s="56"/>
    </row>
    <row r="77" spans="1:8" ht="56.25">
      <c r="A77" s="98" t="s">
        <v>80</v>
      </c>
      <c r="B77" s="61" t="s">
        <v>18</v>
      </c>
      <c r="C77" s="7" t="s">
        <v>8</v>
      </c>
      <c r="D77" s="48" t="s">
        <v>66</v>
      </c>
      <c r="E77" s="83" t="s">
        <v>114</v>
      </c>
      <c r="F77" s="69" t="s">
        <v>77</v>
      </c>
      <c r="G77" s="57">
        <v>33</v>
      </c>
      <c r="H77" s="57"/>
    </row>
    <row r="78" spans="1:8">
      <c r="A78" s="98" t="s">
        <v>97</v>
      </c>
      <c r="B78" s="61" t="s">
        <v>18</v>
      </c>
      <c r="C78" s="7" t="s">
        <v>8</v>
      </c>
      <c r="D78" s="48" t="s">
        <v>66</v>
      </c>
      <c r="E78" s="83" t="s">
        <v>114</v>
      </c>
      <c r="F78" s="69" t="s">
        <v>19</v>
      </c>
      <c r="G78" s="57">
        <v>3655</v>
      </c>
      <c r="H78" s="57"/>
    </row>
    <row r="79" spans="1:8" ht="37.5">
      <c r="A79" s="98" t="s">
        <v>102</v>
      </c>
      <c r="B79" s="61" t="s">
        <v>18</v>
      </c>
      <c r="C79" s="7" t="s">
        <v>8</v>
      </c>
      <c r="D79" s="48" t="s">
        <v>66</v>
      </c>
      <c r="E79" s="83" t="s">
        <v>111</v>
      </c>
      <c r="F79" s="69"/>
      <c r="G79" s="56">
        <f t="shared" ref="G79" si="14">SUBTOTAL(9,G80:G83)</f>
        <v>14624</v>
      </c>
      <c r="H79" s="56"/>
    </row>
    <row r="80" spans="1:8" ht="37.5">
      <c r="A80" s="98" t="s">
        <v>85</v>
      </c>
      <c r="B80" s="61" t="s">
        <v>18</v>
      </c>
      <c r="C80" s="7" t="s">
        <v>8</v>
      </c>
      <c r="D80" s="48" t="s">
        <v>66</v>
      </c>
      <c r="E80" s="83" t="s">
        <v>111</v>
      </c>
      <c r="F80" s="69" t="s">
        <v>84</v>
      </c>
      <c r="G80" s="57">
        <v>9241</v>
      </c>
      <c r="H80" s="57"/>
    </row>
    <row r="81" spans="1:8" ht="56.25">
      <c r="A81" s="98" t="s">
        <v>80</v>
      </c>
      <c r="B81" s="61" t="s">
        <v>18</v>
      </c>
      <c r="C81" s="7" t="s">
        <v>8</v>
      </c>
      <c r="D81" s="48" t="s">
        <v>66</v>
      </c>
      <c r="E81" s="83" t="s">
        <v>111</v>
      </c>
      <c r="F81" s="69" t="s">
        <v>77</v>
      </c>
      <c r="G81" s="57">
        <v>5143</v>
      </c>
      <c r="H81" s="57"/>
    </row>
    <row r="82" spans="1:8">
      <c r="A82" s="98" t="s">
        <v>181</v>
      </c>
      <c r="B82" s="61" t="s">
        <v>18</v>
      </c>
      <c r="C82" s="7" t="s">
        <v>8</v>
      </c>
      <c r="D82" s="48" t="s">
        <v>66</v>
      </c>
      <c r="E82" s="83" t="s">
        <v>111</v>
      </c>
      <c r="F82" s="69" t="s">
        <v>132</v>
      </c>
      <c r="G82" s="57">
        <v>43</v>
      </c>
      <c r="H82" s="57"/>
    </row>
    <row r="83" spans="1:8">
      <c r="A83" s="98" t="s">
        <v>81</v>
      </c>
      <c r="B83" s="61" t="s">
        <v>18</v>
      </c>
      <c r="C83" s="7" t="s">
        <v>8</v>
      </c>
      <c r="D83" s="48" t="s">
        <v>66</v>
      </c>
      <c r="E83" s="83" t="s">
        <v>111</v>
      </c>
      <c r="F83" s="69" t="s">
        <v>78</v>
      </c>
      <c r="G83" s="57">
        <v>197</v>
      </c>
      <c r="H83" s="57"/>
    </row>
    <row r="84" spans="1:8" s="10" customFormat="1" ht="37.5">
      <c r="A84" s="99" t="s">
        <v>23</v>
      </c>
      <c r="B84" s="62" t="s">
        <v>18</v>
      </c>
      <c r="C84" s="9" t="s">
        <v>9</v>
      </c>
      <c r="D84" s="49"/>
      <c r="E84" s="9"/>
      <c r="F84" s="70"/>
      <c r="G84" s="58">
        <f>SUBTOTAL(9,G85:G87)</f>
        <v>21</v>
      </c>
      <c r="H84" s="58"/>
    </row>
    <row r="85" spans="1:8" ht="37.5">
      <c r="A85" s="98" t="s">
        <v>24</v>
      </c>
      <c r="B85" s="61" t="s">
        <v>18</v>
      </c>
      <c r="C85" s="7" t="s">
        <v>9</v>
      </c>
      <c r="D85" s="48" t="s">
        <v>14</v>
      </c>
      <c r="E85" s="7"/>
      <c r="F85" s="69"/>
      <c r="G85" s="56">
        <f>SUBTOTAL(9,G86:G87)</f>
        <v>21</v>
      </c>
      <c r="H85" s="56"/>
    </row>
    <row r="86" spans="1:8" ht="37.5">
      <c r="A86" s="98" t="s">
        <v>102</v>
      </c>
      <c r="B86" s="61" t="s">
        <v>18</v>
      </c>
      <c r="C86" s="7" t="s">
        <v>9</v>
      </c>
      <c r="D86" s="48" t="s">
        <v>14</v>
      </c>
      <c r="E86" s="83" t="s">
        <v>111</v>
      </c>
      <c r="F86" s="69"/>
      <c r="G86" s="56">
        <f>SUBTOTAL(9,G87)</f>
        <v>21</v>
      </c>
      <c r="H86" s="56"/>
    </row>
    <row r="87" spans="1:8" ht="56.25">
      <c r="A87" s="98" t="s">
        <v>80</v>
      </c>
      <c r="B87" s="61" t="s">
        <v>18</v>
      </c>
      <c r="C87" s="7" t="s">
        <v>9</v>
      </c>
      <c r="D87" s="48" t="s">
        <v>14</v>
      </c>
      <c r="E87" s="83" t="s">
        <v>111</v>
      </c>
      <c r="F87" s="69" t="s">
        <v>77</v>
      </c>
      <c r="G87" s="57">
        <v>21</v>
      </c>
      <c r="H87" s="57"/>
    </row>
    <row r="88" spans="1:8" s="10" customFormat="1" ht="37.5">
      <c r="A88" s="99" t="s">
        <v>26</v>
      </c>
      <c r="B88" s="62" t="s">
        <v>18</v>
      </c>
      <c r="C88" s="9" t="s">
        <v>10</v>
      </c>
      <c r="D88" s="49"/>
      <c r="E88" s="9"/>
      <c r="F88" s="70"/>
      <c r="G88" s="58">
        <f>SUBTOTAL(9,G89:G97)</f>
        <v>905</v>
      </c>
      <c r="H88" s="58"/>
    </row>
    <row r="89" spans="1:8" s="13" customFormat="1" ht="75">
      <c r="A89" s="98" t="s">
        <v>25</v>
      </c>
      <c r="B89" s="61" t="s">
        <v>18</v>
      </c>
      <c r="C89" s="7" t="s">
        <v>10</v>
      </c>
      <c r="D89" s="48" t="s">
        <v>27</v>
      </c>
      <c r="E89" s="7"/>
      <c r="F89" s="69"/>
      <c r="G89" s="56">
        <f>SUBTOTAL(9,G90:G91)</f>
        <v>19</v>
      </c>
      <c r="H89" s="56"/>
    </row>
    <row r="90" spans="1:8" ht="147.6" customHeight="1">
      <c r="A90" s="118" t="s">
        <v>176</v>
      </c>
      <c r="B90" s="61" t="s">
        <v>18</v>
      </c>
      <c r="C90" s="7" t="s">
        <v>10</v>
      </c>
      <c r="D90" s="48" t="s">
        <v>27</v>
      </c>
      <c r="E90" s="83" t="s">
        <v>116</v>
      </c>
      <c r="F90" s="69"/>
      <c r="G90" s="56">
        <f>SUBTOTAL(9,G91:G91)</f>
        <v>19</v>
      </c>
      <c r="H90" s="56"/>
    </row>
    <row r="91" spans="1:8" ht="56.25">
      <c r="A91" s="98" t="s">
        <v>80</v>
      </c>
      <c r="B91" s="61" t="s">
        <v>18</v>
      </c>
      <c r="C91" s="7" t="s">
        <v>10</v>
      </c>
      <c r="D91" s="48" t="s">
        <v>27</v>
      </c>
      <c r="E91" s="83" t="s">
        <v>116</v>
      </c>
      <c r="F91" s="69" t="s">
        <v>77</v>
      </c>
      <c r="G91" s="57">
        <v>19</v>
      </c>
      <c r="H91" s="57"/>
    </row>
    <row r="92" spans="1:8" ht="56.25">
      <c r="A92" s="98" t="s">
        <v>59</v>
      </c>
      <c r="B92" s="61" t="s">
        <v>18</v>
      </c>
      <c r="C92" s="7" t="s">
        <v>10</v>
      </c>
      <c r="D92" s="48" t="s">
        <v>11</v>
      </c>
      <c r="E92" s="7"/>
      <c r="F92" s="69"/>
      <c r="G92" s="56">
        <f>SUBTOTAL(9,G93:G97)</f>
        <v>886</v>
      </c>
      <c r="H92" s="56"/>
    </row>
    <row r="93" spans="1:8" ht="76.900000000000006" customHeight="1">
      <c r="A93" s="130" t="s">
        <v>167</v>
      </c>
      <c r="B93" s="61" t="s">
        <v>18</v>
      </c>
      <c r="C93" s="7" t="s">
        <v>10</v>
      </c>
      <c r="D93" s="48" t="s">
        <v>11</v>
      </c>
      <c r="E93" s="83" t="s">
        <v>117</v>
      </c>
      <c r="F93" s="69"/>
      <c r="G93" s="56">
        <f>SUBTOTAL(9,G94:G95)</f>
        <v>886</v>
      </c>
      <c r="H93" s="56"/>
    </row>
    <row r="94" spans="1:8" ht="56.25">
      <c r="A94" s="98" t="s">
        <v>80</v>
      </c>
      <c r="B94" s="61" t="s">
        <v>18</v>
      </c>
      <c r="C94" s="7" t="s">
        <v>10</v>
      </c>
      <c r="D94" s="48" t="s">
        <v>11</v>
      </c>
      <c r="E94" s="83" t="s">
        <v>117</v>
      </c>
      <c r="F94" s="69" t="s">
        <v>77</v>
      </c>
      <c r="G94" s="57">
        <v>650</v>
      </c>
      <c r="H94" s="57"/>
    </row>
    <row r="95" spans="1:8" ht="75">
      <c r="A95" s="98" t="s">
        <v>89</v>
      </c>
      <c r="B95" s="61" t="s">
        <v>18</v>
      </c>
      <c r="C95" s="7" t="s">
        <v>10</v>
      </c>
      <c r="D95" s="48" t="s">
        <v>11</v>
      </c>
      <c r="E95" s="83" t="s">
        <v>117</v>
      </c>
      <c r="F95" s="69" t="s">
        <v>88</v>
      </c>
      <c r="G95" s="57">
        <v>236</v>
      </c>
      <c r="H95" s="57"/>
    </row>
    <row r="96" spans="1:8" ht="93.6" hidden="1" customHeight="1">
      <c r="A96" s="98" t="s">
        <v>145</v>
      </c>
      <c r="B96" s="61" t="s">
        <v>18</v>
      </c>
      <c r="C96" s="7" t="s">
        <v>10</v>
      </c>
      <c r="D96" s="48" t="s">
        <v>11</v>
      </c>
      <c r="E96" s="83" t="s">
        <v>139</v>
      </c>
      <c r="F96" s="69"/>
      <c r="G96" s="56">
        <f>SUBTOTAL(9,G97:G97)</f>
        <v>0</v>
      </c>
      <c r="H96" s="56"/>
    </row>
    <row r="97" spans="1:8" ht="56.25" hidden="1">
      <c r="A97" s="98" t="s">
        <v>80</v>
      </c>
      <c r="B97" s="61" t="s">
        <v>18</v>
      </c>
      <c r="C97" s="7" t="s">
        <v>10</v>
      </c>
      <c r="D97" s="48" t="s">
        <v>11</v>
      </c>
      <c r="E97" s="83" t="s">
        <v>139</v>
      </c>
      <c r="F97" s="69" t="s">
        <v>77</v>
      </c>
      <c r="G97" s="57"/>
      <c r="H97" s="57"/>
    </row>
    <row r="98" spans="1:8" s="13" customFormat="1" ht="37.5">
      <c r="A98" s="99" t="s">
        <v>16</v>
      </c>
      <c r="B98" s="62" t="s">
        <v>18</v>
      </c>
      <c r="C98" s="9" t="s">
        <v>14</v>
      </c>
      <c r="D98" s="49"/>
      <c r="E98" s="9"/>
      <c r="F98" s="70"/>
      <c r="G98" s="58">
        <f>SUBTOTAL(9,G99:G114)</f>
        <v>6480</v>
      </c>
      <c r="H98" s="58"/>
    </row>
    <row r="99" spans="1:8" s="13" customFormat="1">
      <c r="A99" s="98" t="s">
        <v>29</v>
      </c>
      <c r="B99" s="61" t="s">
        <v>18</v>
      </c>
      <c r="C99" s="7" t="s">
        <v>14</v>
      </c>
      <c r="D99" s="48" t="s">
        <v>28</v>
      </c>
      <c r="E99" s="7"/>
      <c r="F99" s="69"/>
      <c r="G99" s="56">
        <f>SUBTOTAL(9,G100:G101)</f>
        <v>3116</v>
      </c>
      <c r="H99" s="56"/>
    </row>
    <row r="100" spans="1:8" s="13" customFormat="1" ht="126.6" customHeight="1">
      <c r="A100" s="103" t="s">
        <v>169</v>
      </c>
      <c r="B100" s="61" t="s">
        <v>18</v>
      </c>
      <c r="C100" s="7" t="s">
        <v>14</v>
      </c>
      <c r="D100" s="48" t="s">
        <v>28</v>
      </c>
      <c r="E100" s="83" t="s">
        <v>119</v>
      </c>
      <c r="F100" s="69"/>
      <c r="G100" s="56">
        <f>SUBTOTAL(9,G101:G101)</f>
        <v>3116</v>
      </c>
      <c r="H100" s="56"/>
    </row>
    <row r="101" spans="1:8" s="13" customFormat="1" ht="56.25">
      <c r="A101" s="98" t="s">
        <v>80</v>
      </c>
      <c r="B101" s="61" t="s">
        <v>18</v>
      </c>
      <c r="C101" s="7" t="s">
        <v>14</v>
      </c>
      <c r="D101" s="48" t="s">
        <v>28</v>
      </c>
      <c r="E101" s="83" t="s">
        <v>119</v>
      </c>
      <c r="F101" s="69" t="s">
        <v>77</v>
      </c>
      <c r="G101" s="57">
        <v>3116</v>
      </c>
      <c r="H101" s="57"/>
    </row>
    <row r="102" spans="1:8" s="13" customFormat="1" hidden="1">
      <c r="A102" s="98" t="s">
        <v>71</v>
      </c>
      <c r="B102" s="61" t="s">
        <v>18</v>
      </c>
      <c r="C102" s="7" t="s">
        <v>14</v>
      </c>
      <c r="D102" s="48" t="s">
        <v>27</v>
      </c>
      <c r="E102" s="7"/>
      <c r="F102" s="69"/>
      <c r="G102" s="56">
        <f>SUBTOTAL(9,G103:G105)</f>
        <v>0</v>
      </c>
      <c r="H102" s="56"/>
    </row>
    <row r="103" spans="1:8" ht="131.25" hidden="1">
      <c r="A103" s="103" t="s">
        <v>169</v>
      </c>
      <c r="B103" s="61" t="s">
        <v>18</v>
      </c>
      <c r="C103" s="7" t="s">
        <v>14</v>
      </c>
      <c r="D103" s="48" t="s">
        <v>27</v>
      </c>
      <c r="E103" s="83" t="s">
        <v>119</v>
      </c>
      <c r="F103" s="69"/>
      <c r="G103" s="56">
        <f>SUBTOTAL(9,G104:G105)</f>
        <v>0</v>
      </c>
      <c r="H103" s="56"/>
    </row>
    <row r="104" spans="1:8" ht="56.25" hidden="1">
      <c r="A104" s="98" t="s">
        <v>80</v>
      </c>
      <c r="B104" s="61" t="s">
        <v>18</v>
      </c>
      <c r="C104" s="7" t="s">
        <v>14</v>
      </c>
      <c r="D104" s="48" t="s">
        <v>27</v>
      </c>
      <c r="E104" s="83" t="s">
        <v>119</v>
      </c>
      <c r="F104" s="69" t="s">
        <v>77</v>
      </c>
      <c r="G104" s="57"/>
      <c r="H104" s="57"/>
    </row>
    <row r="105" spans="1:8" hidden="1">
      <c r="A105" s="98" t="s">
        <v>97</v>
      </c>
      <c r="B105" s="61" t="s">
        <v>18</v>
      </c>
      <c r="C105" s="7" t="s">
        <v>14</v>
      </c>
      <c r="D105" s="48" t="s">
        <v>27</v>
      </c>
      <c r="E105" s="83" t="s">
        <v>119</v>
      </c>
      <c r="F105" s="69" t="s">
        <v>19</v>
      </c>
      <c r="G105" s="57"/>
      <c r="H105" s="57"/>
    </row>
    <row r="106" spans="1:8" s="13" customFormat="1" ht="37.5">
      <c r="A106" s="98" t="s">
        <v>17</v>
      </c>
      <c r="B106" s="61" t="s">
        <v>18</v>
      </c>
      <c r="C106" s="7" t="s">
        <v>14</v>
      </c>
      <c r="D106" s="48" t="s">
        <v>15</v>
      </c>
      <c r="E106" s="7"/>
      <c r="F106" s="69"/>
      <c r="G106" s="56">
        <f>SUBTOTAL(9,G107:G114)</f>
        <v>3364</v>
      </c>
      <c r="H106" s="56"/>
    </row>
    <row r="107" spans="1:8" s="13" customFormat="1" ht="75">
      <c r="A107" s="118" t="s">
        <v>161</v>
      </c>
      <c r="B107" s="61" t="s">
        <v>18</v>
      </c>
      <c r="C107" s="7" t="s">
        <v>14</v>
      </c>
      <c r="D107" s="48" t="s">
        <v>15</v>
      </c>
      <c r="E107" s="83" t="s">
        <v>120</v>
      </c>
      <c r="F107" s="69"/>
      <c r="G107" s="56">
        <f>SUBTOTAL(9,G108:G108)</f>
        <v>892</v>
      </c>
      <c r="H107" s="56"/>
    </row>
    <row r="108" spans="1:8" s="13" customFormat="1">
      <c r="A108" s="98" t="s">
        <v>99</v>
      </c>
      <c r="B108" s="61" t="s">
        <v>18</v>
      </c>
      <c r="C108" s="7" t="s">
        <v>14</v>
      </c>
      <c r="D108" s="48" t="s">
        <v>15</v>
      </c>
      <c r="E108" s="83" t="s">
        <v>120</v>
      </c>
      <c r="F108" s="69" t="s">
        <v>98</v>
      </c>
      <c r="G108" s="57">
        <v>892</v>
      </c>
      <c r="H108" s="57"/>
    </row>
    <row r="109" spans="1:8" s="13" customFormat="1" ht="75">
      <c r="A109" s="122" t="s">
        <v>175</v>
      </c>
      <c r="B109" s="61" t="s">
        <v>18</v>
      </c>
      <c r="C109" s="7" t="s">
        <v>14</v>
      </c>
      <c r="D109" s="48" t="s">
        <v>15</v>
      </c>
      <c r="E109" s="83" t="s">
        <v>114</v>
      </c>
      <c r="F109" s="69"/>
      <c r="G109" s="56">
        <f>SUBTOTAL(9,G110)</f>
        <v>57</v>
      </c>
      <c r="H109" s="56"/>
    </row>
    <row r="110" spans="1:8" s="13" customFormat="1" ht="56.25">
      <c r="A110" s="98" t="s">
        <v>80</v>
      </c>
      <c r="B110" s="61" t="s">
        <v>18</v>
      </c>
      <c r="C110" s="7" t="s">
        <v>14</v>
      </c>
      <c r="D110" s="48" t="s">
        <v>15</v>
      </c>
      <c r="E110" s="83" t="s">
        <v>114</v>
      </c>
      <c r="F110" s="69" t="s">
        <v>77</v>
      </c>
      <c r="G110" s="57">
        <v>57</v>
      </c>
      <c r="H110" s="57"/>
    </row>
    <row r="111" spans="1:8" s="13" customFormat="1" ht="75">
      <c r="A111" s="98" t="s">
        <v>179</v>
      </c>
      <c r="B111" s="61" t="s">
        <v>18</v>
      </c>
      <c r="C111" s="7" t="s">
        <v>14</v>
      </c>
      <c r="D111" s="48" t="s">
        <v>15</v>
      </c>
      <c r="E111" s="83" t="s">
        <v>129</v>
      </c>
      <c r="F111" s="69"/>
      <c r="G111" s="56">
        <f>SUBTOTAL(9,G112)</f>
        <v>900</v>
      </c>
      <c r="H111" s="56"/>
    </row>
    <row r="112" spans="1:8" s="13" customFormat="1">
      <c r="A112" s="98" t="s">
        <v>97</v>
      </c>
      <c r="B112" s="61" t="s">
        <v>18</v>
      </c>
      <c r="C112" s="7" t="s">
        <v>14</v>
      </c>
      <c r="D112" s="48" t="s">
        <v>15</v>
      </c>
      <c r="E112" s="83" t="s">
        <v>129</v>
      </c>
      <c r="F112" s="69" t="s">
        <v>19</v>
      </c>
      <c r="G112" s="57">
        <v>900</v>
      </c>
      <c r="H112" s="57"/>
    </row>
    <row r="113" spans="1:8" s="13" customFormat="1" ht="93.75">
      <c r="A113" s="118" t="s">
        <v>185</v>
      </c>
      <c r="B113" s="61" t="s">
        <v>18</v>
      </c>
      <c r="C113" s="7" t="s">
        <v>14</v>
      </c>
      <c r="D113" s="48" t="s">
        <v>15</v>
      </c>
      <c r="E113" s="83" t="s">
        <v>118</v>
      </c>
      <c r="F113" s="69"/>
      <c r="G113" s="56">
        <f>SUBTOTAL(9,G114:G114)</f>
        <v>1515</v>
      </c>
      <c r="H113" s="56"/>
    </row>
    <row r="114" spans="1:8" s="13" customFormat="1" ht="56.25">
      <c r="A114" s="98" t="s">
        <v>80</v>
      </c>
      <c r="B114" s="61" t="s">
        <v>18</v>
      </c>
      <c r="C114" s="7" t="s">
        <v>14</v>
      </c>
      <c r="D114" s="48" t="s">
        <v>15</v>
      </c>
      <c r="E114" s="83" t="s">
        <v>118</v>
      </c>
      <c r="F114" s="69" t="s">
        <v>77</v>
      </c>
      <c r="G114" s="57">
        <v>1515</v>
      </c>
      <c r="H114" s="57"/>
    </row>
    <row r="115" spans="1:8" s="13" customFormat="1" ht="37.5">
      <c r="A115" s="99" t="s">
        <v>30</v>
      </c>
      <c r="B115" s="62" t="s">
        <v>18</v>
      </c>
      <c r="C115" s="9" t="s">
        <v>31</v>
      </c>
      <c r="D115" s="49"/>
      <c r="E115" s="9"/>
      <c r="F115" s="70"/>
      <c r="G115" s="58">
        <f t="shared" ref="G115" si="15">SUBTOTAL(9,G116:G132)</f>
        <v>44313</v>
      </c>
      <c r="H115" s="58"/>
    </row>
    <row r="116" spans="1:8" s="13" customFormat="1" hidden="1">
      <c r="A116" s="98" t="s">
        <v>65</v>
      </c>
      <c r="B116" s="61" t="s">
        <v>18</v>
      </c>
      <c r="C116" s="7" t="s">
        <v>31</v>
      </c>
      <c r="D116" s="48" t="s">
        <v>8</v>
      </c>
      <c r="E116" s="7"/>
      <c r="F116" s="69"/>
      <c r="G116" s="56">
        <f>SUBTOTAL(9,G117:G118)</f>
        <v>0</v>
      </c>
      <c r="H116" s="56"/>
    </row>
    <row r="117" spans="1:8" s="10" customFormat="1" ht="93.75" hidden="1">
      <c r="A117" s="118" t="s">
        <v>185</v>
      </c>
      <c r="B117" s="61" t="s">
        <v>18</v>
      </c>
      <c r="C117" s="7" t="s">
        <v>31</v>
      </c>
      <c r="D117" s="48" t="s">
        <v>8</v>
      </c>
      <c r="E117" s="83" t="s">
        <v>118</v>
      </c>
      <c r="F117" s="69"/>
      <c r="G117" s="56">
        <f>SUBTOTAL(9,G118:G118)</f>
        <v>0</v>
      </c>
      <c r="H117" s="56"/>
    </row>
    <row r="118" spans="1:8" ht="75" hidden="1">
      <c r="A118" s="98" t="s">
        <v>87</v>
      </c>
      <c r="B118" s="61" t="s">
        <v>18</v>
      </c>
      <c r="C118" s="7" t="s">
        <v>31</v>
      </c>
      <c r="D118" s="48" t="s">
        <v>8</v>
      </c>
      <c r="E118" s="83" t="s">
        <v>118</v>
      </c>
      <c r="F118" s="69" t="s">
        <v>86</v>
      </c>
      <c r="G118" s="57"/>
      <c r="H118" s="57"/>
    </row>
    <row r="119" spans="1:8">
      <c r="A119" s="98" t="s">
        <v>32</v>
      </c>
      <c r="B119" s="61" t="s">
        <v>18</v>
      </c>
      <c r="C119" s="7" t="s">
        <v>31</v>
      </c>
      <c r="D119" s="48" t="s">
        <v>10</v>
      </c>
      <c r="E119" s="7"/>
      <c r="F119" s="69"/>
      <c r="G119" s="56">
        <f>SUBTOTAL(9,G120:G124)</f>
        <v>39834</v>
      </c>
      <c r="H119" s="56"/>
    </row>
    <row r="120" spans="1:8" ht="93.75">
      <c r="A120" s="118" t="s">
        <v>185</v>
      </c>
      <c r="B120" s="61" t="s">
        <v>18</v>
      </c>
      <c r="C120" s="7" t="s">
        <v>31</v>
      </c>
      <c r="D120" s="48" t="s">
        <v>10</v>
      </c>
      <c r="E120" s="83" t="s">
        <v>118</v>
      </c>
      <c r="F120" s="69"/>
      <c r="G120" s="56">
        <f>SUBTOTAL(9,G121:G122)</f>
        <v>39834</v>
      </c>
      <c r="H120" s="56"/>
    </row>
    <row r="121" spans="1:8" ht="56.25">
      <c r="A121" s="98" t="s">
        <v>80</v>
      </c>
      <c r="B121" s="61" t="s">
        <v>18</v>
      </c>
      <c r="C121" s="7" t="s">
        <v>31</v>
      </c>
      <c r="D121" s="48" t="s">
        <v>10</v>
      </c>
      <c r="E121" s="83" t="s">
        <v>118</v>
      </c>
      <c r="F121" s="69" t="s">
        <v>77</v>
      </c>
      <c r="G121" s="57">
        <v>5</v>
      </c>
      <c r="H121" s="57"/>
    </row>
    <row r="122" spans="1:8">
      <c r="A122" s="98" t="s">
        <v>97</v>
      </c>
      <c r="B122" s="61" t="s">
        <v>18</v>
      </c>
      <c r="C122" s="7" t="s">
        <v>31</v>
      </c>
      <c r="D122" s="48" t="s">
        <v>10</v>
      </c>
      <c r="E122" s="83" t="s">
        <v>118</v>
      </c>
      <c r="F122" s="69" t="s">
        <v>19</v>
      </c>
      <c r="G122" s="57">
        <v>39829</v>
      </c>
      <c r="H122" s="57"/>
    </row>
    <row r="123" spans="1:8" ht="37.5" hidden="1">
      <c r="A123" s="98" t="s">
        <v>102</v>
      </c>
      <c r="B123" s="61" t="s">
        <v>18</v>
      </c>
      <c r="C123" s="7" t="s">
        <v>31</v>
      </c>
      <c r="D123" s="48" t="s">
        <v>10</v>
      </c>
      <c r="E123" s="83" t="s">
        <v>111</v>
      </c>
      <c r="F123" s="69"/>
      <c r="G123" s="56">
        <f>SUBTOTAL(9,G124:G124)</f>
        <v>0</v>
      </c>
      <c r="H123" s="56"/>
    </row>
    <row r="124" spans="1:8" hidden="1">
      <c r="A124" s="98" t="s">
        <v>97</v>
      </c>
      <c r="B124" s="61" t="s">
        <v>18</v>
      </c>
      <c r="C124" s="7" t="s">
        <v>31</v>
      </c>
      <c r="D124" s="48" t="s">
        <v>10</v>
      </c>
      <c r="E124" s="83" t="s">
        <v>111</v>
      </c>
      <c r="F124" s="69" t="s">
        <v>19</v>
      </c>
      <c r="G124" s="57"/>
      <c r="H124" s="57"/>
    </row>
    <row r="125" spans="1:8" ht="37.5">
      <c r="A125" s="98" t="s">
        <v>33</v>
      </c>
      <c r="B125" s="61" t="s">
        <v>18</v>
      </c>
      <c r="C125" s="7" t="s">
        <v>31</v>
      </c>
      <c r="D125" s="48" t="s">
        <v>31</v>
      </c>
      <c r="E125" s="7"/>
      <c r="F125" s="69"/>
      <c r="G125" s="56">
        <f>SUBTOTAL(9,G126:G132)</f>
        <v>4479</v>
      </c>
      <c r="H125" s="56"/>
    </row>
    <row r="126" spans="1:8" ht="93.75">
      <c r="A126" s="118" t="s">
        <v>185</v>
      </c>
      <c r="B126" s="61" t="s">
        <v>18</v>
      </c>
      <c r="C126" s="7" t="s">
        <v>31</v>
      </c>
      <c r="D126" s="48" t="s">
        <v>31</v>
      </c>
      <c r="E126" s="83" t="s">
        <v>118</v>
      </c>
      <c r="F126" s="69"/>
      <c r="G126" s="56">
        <f>SUBTOTAL(9,G127:G129)</f>
        <v>4479</v>
      </c>
      <c r="H126" s="56"/>
    </row>
    <row r="127" spans="1:8" ht="37.5">
      <c r="A127" s="98" t="s">
        <v>85</v>
      </c>
      <c r="B127" s="61" t="s">
        <v>18</v>
      </c>
      <c r="C127" s="7" t="s">
        <v>31</v>
      </c>
      <c r="D127" s="48" t="s">
        <v>31</v>
      </c>
      <c r="E127" s="83" t="s">
        <v>118</v>
      </c>
      <c r="F127" s="69" t="s">
        <v>84</v>
      </c>
      <c r="G127" s="57">
        <v>3988</v>
      </c>
      <c r="H127" s="57"/>
    </row>
    <row r="128" spans="1:8" ht="56.25">
      <c r="A128" s="98" t="s">
        <v>80</v>
      </c>
      <c r="B128" s="61" t="s">
        <v>18</v>
      </c>
      <c r="C128" s="7" t="s">
        <v>31</v>
      </c>
      <c r="D128" s="48" t="s">
        <v>31</v>
      </c>
      <c r="E128" s="83" t="s">
        <v>118</v>
      </c>
      <c r="F128" s="69" t="s">
        <v>77</v>
      </c>
      <c r="G128" s="57">
        <v>272</v>
      </c>
      <c r="H128" s="57"/>
    </row>
    <row r="129" spans="1:8">
      <c r="A129" s="98" t="s">
        <v>81</v>
      </c>
      <c r="B129" s="61" t="s">
        <v>18</v>
      </c>
      <c r="C129" s="7" t="s">
        <v>31</v>
      </c>
      <c r="D129" s="48" t="s">
        <v>31</v>
      </c>
      <c r="E129" s="83" t="s">
        <v>118</v>
      </c>
      <c r="F129" s="69" t="s">
        <v>78</v>
      </c>
      <c r="G129" s="57">
        <v>219</v>
      </c>
      <c r="H129" s="57"/>
    </row>
    <row r="130" spans="1:8" ht="37.5">
      <c r="A130" s="98" t="s">
        <v>102</v>
      </c>
      <c r="B130" s="61" t="s">
        <v>18</v>
      </c>
      <c r="C130" s="7" t="s">
        <v>31</v>
      </c>
      <c r="D130" s="48" t="s">
        <v>31</v>
      </c>
      <c r="E130" s="83" t="s">
        <v>111</v>
      </c>
      <c r="F130" s="69"/>
      <c r="G130" s="56">
        <f>SUBTOTAL(9,G131:G132)</f>
        <v>0</v>
      </c>
      <c r="H130" s="56">
        <f>SUBTOTAL(9,H131:H132)</f>
        <v>0</v>
      </c>
    </row>
    <row r="131" spans="1:8" ht="37.5" hidden="1">
      <c r="A131" s="98" t="s">
        <v>85</v>
      </c>
      <c r="B131" s="61" t="s">
        <v>18</v>
      </c>
      <c r="C131" s="7" t="s">
        <v>31</v>
      </c>
      <c r="D131" s="48" t="s">
        <v>31</v>
      </c>
      <c r="E131" s="83" t="s">
        <v>111</v>
      </c>
      <c r="F131" s="69" t="s">
        <v>84</v>
      </c>
      <c r="G131" s="57"/>
      <c r="H131" s="57"/>
    </row>
    <row r="132" spans="1:8" ht="56.25" hidden="1">
      <c r="A132" s="98" t="s">
        <v>80</v>
      </c>
      <c r="B132" s="61" t="s">
        <v>18</v>
      </c>
      <c r="C132" s="7" t="s">
        <v>31</v>
      </c>
      <c r="D132" s="48" t="s">
        <v>31</v>
      </c>
      <c r="E132" s="83" t="s">
        <v>111</v>
      </c>
      <c r="F132" s="69" t="s">
        <v>77</v>
      </c>
      <c r="G132" s="57"/>
      <c r="H132" s="57"/>
    </row>
    <row r="133" spans="1:8" ht="37.5">
      <c r="A133" s="99" t="s">
        <v>35</v>
      </c>
      <c r="B133" s="62" t="s">
        <v>18</v>
      </c>
      <c r="C133" s="9" t="s">
        <v>34</v>
      </c>
      <c r="D133" s="49"/>
      <c r="E133" s="9"/>
      <c r="F133" s="70"/>
      <c r="G133" s="58">
        <f>SUBTOTAL(9,G134:G138)</f>
        <v>3.9209999999999998</v>
      </c>
      <c r="H133" s="58"/>
    </row>
    <row r="134" spans="1:8" ht="37.5">
      <c r="A134" s="98" t="s">
        <v>36</v>
      </c>
      <c r="B134" s="61" t="s">
        <v>18</v>
      </c>
      <c r="C134" s="7" t="s">
        <v>34</v>
      </c>
      <c r="D134" s="48" t="s">
        <v>31</v>
      </c>
      <c r="E134" s="7"/>
      <c r="F134" s="69"/>
      <c r="G134" s="56">
        <f>SUBTOTAL(9,G135:G138)</f>
        <v>3.9209999999999998</v>
      </c>
      <c r="H134" s="56"/>
    </row>
    <row r="135" spans="1:8" ht="75">
      <c r="A135" s="118" t="s">
        <v>152</v>
      </c>
      <c r="B135" s="61" t="s">
        <v>18</v>
      </c>
      <c r="C135" s="7" t="s">
        <v>34</v>
      </c>
      <c r="D135" s="48" t="s">
        <v>31</v>
      </c>
      <c r="E135" s="83" t="s">
        <v>121</v>
      </c>
      <c r="F135" s="69"/>
      <c r="G135" s="56">
        <f>SUBTOTAL(9,G136:G136)</f>
        <v>3.9209999999999998</v>
      </c>
      <c r="H135" s="56"/>
    </row>
    <row r="136" spans="1:8" ht="56.25">
      <c r="A136" s="98" t="s">
        <v>80</v>
      </c>
      <c r="B136" s="61" t="s">
        <v>18</v>
      </c>
      <c r="C136" s="7" t="s">
        <v>34</v>
      </c>
      <c r="D136" s="48" t="s">
        <v>31</v>
      </c>
      <c r="E136" s="83" t="s">
        <v>121</v>
      </c>
      <c r="F136" s="69" t="s">
        <v>77</v>
      </c>
      <c r="G136" s="57">
        <v>3.9209999999999998</v>
      </c>
      <c r="H136" s="57"/>
    </row>
    <row r="137" spans="1:8" ht="93.75" hidden="1">
      <c r="A137" s="118" t="s">
        <v>143</v>
      </c>
      <c r="B137" s="61" t="s">
        <v>18</v>
      </c>
      <c r="C137" s="7" t="s">
        <v>34</v>
      </c>
      <c r="D137" s="48" t="s">
        <v>31</v>
      </c>
      <c r="E137" s="83" t="s">
        <v>118</v>
      </c>
      <c r="F137" s="69"/>
      <c r="G137" s="56">
        <f t="shared" ref="G137:H137" si="16">SUBTOTAL(9,G138)</f>
        <v>0</v>
      </c>
      <c r="H137" s="56">
        <f t="shared" si="16"/>
        <v>0</v>
      </c>
    </row>
    <row r="138" spans="1:8" hidden="1">
      <c r="A138" s="98" t="s">
        <v>97</v>
      </c>
      <c r="B138" s="61" t="s">
        <v>18</v>
      </c>
      <c r="C138" s="7" t="s">
        <v>34</v>
      </c>
      <c r="D138" s="48" t="s">
        <v>31</v>
      </c>
      <c r="E138" s="83" t="s">
        <v>118</v>
      </c>
      <c r="F138" s="69" t="s">
        <v>19</v>
      </c>
      <c r="G138" s="57"/>
      <c r="H138" s="57"/>
    </row>
    <row r="139" spans="1:8" ht="37.5">
      <c r="A139" s="99" t="s">
        <v>37</v>
      </c>
      <c r="B139" s="62" t="s">
        <v>18</v>
      </c>
      <c r="C139" s="9" t="s">
        <v>20</v>
      </c>
      <c r="D139" s="49"/>
      <c r="E139" s="9"/>
      <c r="F139" s="70"/>
      <c r="G139" s="58">
        <f>SUBTOTAL(9,G140:G147)</f>
        <v>3366</v>
      </c>
      <c r="H139" s="58">
        <f t="shared" ref="H139" si="17">SUBTOTAL(9,H140:H147)</f>
        <v>766</v>
      </c>
    </row>
    <row r="140" spans="1:8">
      <c r="A140" s="40" t="s">
        <v>38</v>
      </c>
      <c r="B140" s="61" t="s">
        <v>18</v>
      </c>
      <c r="C140" s="7" t="s">
        <v>20</v>
      </c>
      <c r="D140" s="48" t="s">
        <v>8</v>
      </c>
      <c r="E140" s="7"/>
      <c r="F140" s="69"/>
      <c r="G140" s="56">
        <f t="shared" ref="G140" si="18">SUBTOTAL(9,G141:G144)</f>
        <v>3366</v>
      </c>
      <c r="H140" s="56">
        <f t="shared" ref="H140" si="19">SUBTOTAL(9,H141:H144)</f>
        <v>766</v>
      </c>
    </row>
    <row r="141" spans="1:8" ht="93.75">
      <c r="A141" s="118" t="s">
        <v>153</v>
      </c>
      <c r="B141" s="61" t="s">
        <v>18</v>
      </c>
      <c r="C141" s="7" t="s">
        <v>20</v>
      </c>
      <c r="D141" s="48" t="s">
        <v>8</v>
      </c>
      <c r="E141" s="7" t="s">
        <v>113</v>
      </c>
      <c r="F141" s="69"/>
      <c r="G141" s="56">
        <f>SUBTOTAL(9,G142)</f>
        <v>2600</v>
      </c>
      <c r="H141" s="56"/>
    </row>
    <row r="142" spans="1:8" ht="75">
      <c r="A142" s="40" t="s">
        <v>89</v>
      </c>
      <c r="B142" s="61" t="s">
        <v>18</v>
      </c>
      <c r="C142" s="7" t="s">
        <v>20</v>
      </c>
      <c r="D142" s="48" t="s">
        <v>8</v>
      </c>
      <c r="E142" s="7" t="s">
        <v>113</v>
      </c>
      <c r="F142" s="69" t="s">
        <v>88</v>
      </c>
      <c r="G142" s="57">
        <v>2600</v>
      </c>
      <c r="H142" s="57"/>
    </row>
    <row r="143" spans="1:8" ht="37.5">
      <c r="A143" s="40" t="s">
        <v>102</v>
      </c>
      <c r="B143" s="61" t="s">
        <v>18</v>
      </c>
      <c r="C143" s="7" t="s">
        <v>20</v>
      </c>
      <c r="D143" s="48" t="s">
        <v>8</v>
      </c>
      <c r="E143" s="7" t="s">
        <v>111</v>
      </c>
      <c r="F143" s="69"/>
      <c r="G143" s="56">
        <f>SUBTOTAL(9,G144)</f>
        <v>766</v>
      </c>
      <c r="H143" s="56">
        <f>SUBTOTAL(9,H144)</f>
        <v>766</v>
      </c>
    </row>
    <row r="144" spans="1:8" ht="75">
      <c r="A144" s="40" t="s">
        <v>89</v>
      </c>
      <c r="B144" s="61" t="s">
        <v>18</v>
      </c>
      <c r="C144" s="7" t="s">
        <v>20</v>
      </c>
      <c r="D144" s="48" t="s">
        <v>8</v>
      </c>
      <c r="E144" s="7" t="s">
        <v>111</v>
      </c>
      <c r="F144" s="69" t="s">
        <v>88</v>
      </c>
      <c r="G144" s="57">
        <v>766</v>
      </c>
      <c r="H144" s="57">
        <v>766</v>
      </c>
    </row>
    <row r="145" spans="1:8" hidden="1">
      <c r="A145" s="98" t="s">
        <v>41</v>
      </c>
      <c r="B145" s="61" t="s">
        <v>18</v>
      </c>
      <c r="C145" s="7" t="s">
        <v>20</v>
      </c>
      <c r="D145" s="48" t="s">
        <v>27</v>
      </c>
      <c r="E145" s="7"/>
      <c r="F145" s="69"/>
      <c r="G145" s="56">
        <f>SUBTOTAL(9,G146:G147)</f>
        <v>0</v>
      </c>
      <c r="H145" s="56">
        <f>SUBTOTAL(9,H146:H147)</f>
        <v>0</v>
      </c>
    </row>
    <row r="146" spans="1:8" ht="112.5" hidden="1">
      <c r="A146" s="103" t="s">
        <v>168</v>
      </c>
      <c r="B146" s="61" t="s">
        <v>18</v>
      </c>
      <c r="C146" s="7" t="s">
        <v>20</v>
      </c>
      <c r="D146" s="48" t="s">
        <v>27</v>
      </c>
      <c r="E146" s="7" t="s">
        <v>123</v>
      </c>
      <c r="F146" s="69"/>
      <c r="G146" s="56">
        <f>SUBTOTAL(9,G147)</f>
        <v>0</v>
      </c>
      <c r="H146" s="56">
        <f>SUBTOTAL(9,H147)</f>
        <v>0</v>
      </c>
    </row>
    <row r="147" spans="1:8" ht="56.25" hidden="1">
      <c r="A147" s="98" t="s">
        <v>80</v>
      </c>
      <c r="B147" s="61" t="s">
        <v>18</v>
      </c>
      <c r="C147" s="7" t="s">
        <v>20</v>
      </c>
      <c r="D147" s="48" t="s">
        <v>27</v>
      </c>
      <c r="E147" s="7" t="s">
        <v>123</v>
      </c>
      <c r="F147" s="69" t="s">
        <v>77</v>
      </c>
      <c r="G147" s="57"/>
      <c r="H147" s="57"/>
    </row>
    <row r="148" spans="1:8" ht="37.5">
      <c r="A148" s="100" t="s">
        <v>43</v>
      </c>
      <c r="B148" s="62" t="s">
        <v>18</v>
      </c>
      <c r="C148" s="9" t="s">
        <v>42</v>
      </c>
      <c r="D148" s="49"/>
      <c r="E148" s="9"/>
      <c r="F148" s="70"/>
      <c r="G148" s="58">
        <f>SUBTOTAL(9,G149:G176)</f>
        <v>24056</v>
      </c>
      <c r="H148" s="58">
        <f t="shared" ref="H148" si="20">SUBTOTAL(9,H149:H176)</f>
        <v>14672</v>
      </c>
    </row>
    <row r="149" spans="1:8">
      <c r="A149" s="101" t="s">
        <v>44</v>
      </c>
      <c r="B149" s="61" t="s">
        <v>18</v>
      </c>
      <c r="C149" s="7" t="s">
        <v>42</v>
      </c>
      <c r="D149" s="48" t="s">
        <v>10</v>
      </c>
      <c r="E149" s="7"/>
      <c r="F149" s="69"/>
      <c r="G149" s="56">
        <f>SUBTOTAL(9,G150:G164)</f>
        <v>1952</v>
      </c>
      <c r="H149" s="56"/>
    </row>
    <row r="150" spans="1:8" ht="112.5">
      <c r="A150" s="103" t="s">
        <v>168</v>
      </c>
      <c r="B150" s="61" t="s">
        <v>18</v>
      </c>
      <c r="C150" s="7" t="s">
        <v>42</v>
      </c>
      <c r="D150" s="48" t="s">
        <v>10</v>
      </c>
      <c r="E150" s="83" t="s">
        <v>123</v>
      </c>
      <c r="F150" s="69"/>
      <c r="G150" s="56">
        <f>SUBTOTAL(9,G151:G155)</f>
        <v>1704</v>
      </c>
      <c r="H150" s="56"/>
    </row>
    <row r="151" spans="1:8" s="10" customFormat="1" ht="56.25" hidden="1">
      <c r="A151" s="98" t="s">
        <v>80</v>
      </c>
      <c r="B151" s="61" t="s">
        <v>18</v>
      </c>
      <c r="C151" s="7" t="s">
        <v>42</v>
      </c>
      <c r="D151" s="48" t="s">
        <v>10</v>
      </c>
      <c r="E151" s="83" t="s">
        <v>123</v>
      </c>
      <c r="F151" s="69" t="s">
        <v>77</v>
      </c>
      <c r="G151" s="57"/>
      <c r="H151" s="57"/>
    </row>
    <row r="152" spans="1:8" s="10" customFormat="1" ht="37.5">
      <c r="A152" s="98" t="s">
        <v>83</v>
      </c>
      <c r="B152" s="114" t="s">
        <v>18</v>
      </c>
      <c r="C152" s="115" t="s">
        <v>42</v>
      </c>
      <c r="D152" s="104" t="s">
        <v>10</v>
      </c>
      <c r="E152" s="116" t="s">
        <v>123</v>
      </c>
      <c r="F152" s="117" t="s">
        <v>82</v>
      </c>
      <c r="G152" s="57">
        <v>1441</v>
      </c>
      <c r="H152" s="57"/>
    </row>
    <row r="153" spans="1:8" s="10" customFormat="1" ht="56.25" hidden="1">
      <c r="A153" s="98" t="s">
        <v>100</v>
      </c>
      <c r="B153" s="114" t="s">
        <v>18</v>
      </c>
      <c r="C153" s="115" t="s">
        <v>42</v>
      </c>
      <c r="D153" s="104" t="s">
        <v>10</v>
      </c>
      <c r="E153" s="116" t="s">
        <v>123</v>
      </c>
      <c r="F153" s="117" t="s">
        <v>101</v>
      </c>
      <c r="G153" s="57"/>
      <c r="H153" s="57"/>
    </row>
    <row r="154" spans="1:8" s="10" customFormat="1" ht="37.5">
      <c r="A154" s="127" t="s">
        <v>156</v>
      </c>
      <c r="B154" s="114" t="s">
        <v>18</v>
      </c>
      <c r="C154" s="115" t="s">
        <v>42</v>
      </c>
      <c r="D154" s="104" t="s">
        <v>10</v>
      </c>
      <c r="E154" s="116" t="s">
        <v>123</v>
      </c>
      <c r="F154" s="117" t="s">
        <v>157</v>
      </c>
      <c r="G154" s="57">
        <v>263</v>
      </c>
      <c r="H154" s="57"/>
    </row>
    <row r="155" spans="1:8" s="10" customFormat="1" hidden="1">
      <c r="A155" s="127" t="s">
        <v>158</v>
      </c>
      <c r="B155" s="114" t="s">
        <v>18</v>
      </c>
      <c r="C155" s="115" t="s">
        <v>42</v>
      </c>
      <c r="D155" s="104" t="s">
        <v>10</v>
      </c>
      <c r="E155" s="116" t="s">
        <v>123</v>
      </c>
      <c r="F155" s="117" t="s">
        <v>130</v>
      </c>
      <c r="G155" s="57"/>
      <c r="H155" s="57"/>
    </row>
    <row r="156" spans="1:8" s="10" customFormat="1" ht="93.75">
      <c r="A156" s="121" t="s">
        <v>141</v>
      </c>
      <c r="B156" s="61" t="s">
        <v>18</v>
      </c>
      <c r="C156" s="7" t="s">
        <v>42</v>
      </c>
      <c r="D156" s="48" t="s">
        <v>10</v>
      </c>
      <c r="E156" s="83" t="s">
        <v>131</v>
      </c>
      <c r="F156" s="69"/>
      <c r="G156" s="56">
        <f>SUBTOTAL(9,G157)</f>
        <v>151</v>
      </c>
      <c r="H156" s="56"/>
    </row>
    <row r="157" spans="1:8" s="10" customFormat="1" ht="56.25">
      <c r="A157" s="98" t="s">
        <v>100</v>
      </c>
      <c r="B157" s="61" t="s">
        <v>18</v>
      </c>
      <c r="C157" s="7" t="s">
        <v>42</v>
      </c>
      <c r="D157" s="48" t="s">
        <v>10</v>
      </c>
      <c r="E157" s="83" t="s">
        <v>131</v>
      </c>
      <c r="F157" s="69" t="s">
        <v>101</v>
      </c>
      <c r="G157" s="57">
        <v>151</v>
      </c>
      <c r="H157" s="57"/>
    </row>
    <row r="158" spans="1:8" s="10" customFormat="1" ht="93.75">
      <c r="A158" s="118" t="s">
        <v>153</v>
      </c>
      <c r="B158" s="61" t="s">
        <v>18</v>
      </c>
      <c r="C158" s="7" t="s">
        <v>42</v>
      </c>
      <c r="D158" s="48" t="s">
        <v>10</v>
      </c>
      <c r="E158" s="83" t="s">
        <v>113</v>
      </c>
      <c r="F158" s="69"/>
      <c r="G158" s="56">
        <f>SUBTOTAL(9,G159:G159)</f>
        <v>97</v>
      </c>
      <c r="H158" s="56"/>
    </row>
    <row r="159" spans="1:8" s="10" customFormat="1" ht="56.25">
      <c r="A159" s="98" t="s">
        <v>100</v>
      </c>
      <c r="B159" s="61" t="s">
        <v>18</v>
      </c>
      <c r="C159" s="7" t="s">
        <v>42</v>
      </c>
      <c r="D159" s="48" t="s">
        <v>10</v>
      </c>
      <c r="E159" s="83" t="s">
        <v>113</v>
      </c>
      <c r="F159" s="69" t="s">
        <v>101</v>
      </c>
      <c r="G159" s="57">
        <v>97</v>
      </c>
      <c r="H159" s="57"/>
    </row>
    <row r="160" spans="1:8" s="10" customFormat="1" ht="93.75" hidden="1">
      <c r="A160" s="98" t="s">
        <v>166</v>
      </c>
      <c r="B160" s="61" t="s">
        <v>18</v>
      </c>
      <c r="C160" s="7" t="s">
        <v>42</v>
      </c>
      <c r="D160" s="48" t="s">
        <v>10</v>
      </c>
      <c r="E160" s="83" t="s">
        <v>138</v>
      </c>
      <c r="F160" s="69"/>
      <c r="G160" s="56">
        <f>SUBTOTAL(9,G161:G161)</f>
        <v>0</v>
      </c>
      <c r="H160" s="56"/>
    </row>
    <row r="161" spans="1:8" s="10" customFormat="1" ht="56.25" hidden="1">
      <c r="A161" s="98" t="s">
        <v>100</v>
      </c>
      <c r="B161" s="61" t="s">
        <v>18</v>
      </c>
      <c r="C161" s="7" t="s">
        <v>42</v>
      </c>
      <c r="D161" s="48" t="s">
        <v>10</v>
      </c>
      <c r="E161" s="83" t="s">
        <v>138</v>
      </c>
      <c r="F161" s="69" t="s">
        <v>101</v>
      </c>
      <c r="G161" s="57"/>
      <c r="H161" s="57"/>
    </row>
    <row r="162" spans="1:8" s="10" customFormat="1" ht="37.5" hidden="1">
      <c r="A162" s="98" t="s">
        <v>102</v>
      </c>
      <c r="B162" s="61" t="s">
        <v>18</v>
      </c>
      <c r="C162" s="7" t="s">
        <v>42</v>
      </c>
      <c r="D162" s="48" t="s">
        <v>10</v>
      </c>
      <c r="E162" s="83" t="s">
        <v>111</v>
      </c>
      <c r="F162" s="69"/>
      <c r="G162" s="56">
        <f>SUBTOTAL(9,G163:G164)</f>
        <v>0</v>
      </c>
      <c r="H162" s="113">
        <f>SUBTOTAL(9,H163:H164)</f>
        <v>0</v>
      </c>
    </row>
    <row r="163" spans="1:8" s="10" customFormat="1" ht="56.25" hidden="1">
      <c r="A163" s="98" t="s">
        <v>80</v>
      </c>
      <c r="B163" s="61" t="s">
        <v>18</v>
      </c>
      <c r="C163" s="7" t="s">
        <v>42</v>
      </c>
      <c r="D163" s="48" t="s">
        <v>10</v>
      </c>
      <c r="E163" s="83" t="s">
        <v>111</v>
      </c>
      <c r="F163" s="69" t="s">
        <v>77</v>
      </c>
      <c r="G163" s="57"/>
      <c r="H163" s="57"/>
    </row>
    <row r="164" spans="1:8" s="10" customFormat="1" ht="56.25" hidden="1">
      <c r="A164" s="98" t="s">
        <v>100</v>
      </c>
      <c r="B164" s="61" t="s">
        <v>18</v>
      </c>
      <c r="C164" s="7" t="s">
        <v>42</v>
      </c>
      <c r="D164" s="48" t="s">
        <v>10</v>
      </c>
      <c r="E164" s="83" t="s">
        <v>111</v>
      </c>
      <c r="F164" s="69" t="s">
        <v>101</v>
      </c>
      <c r="G164" s="57"/>
      <c r="H164" s="57"/>
    </row>
    <row r="165" spans="1:8" s="10" customFormat="1">
      <c r="A165" s="98" t="s">
        <v>46</v>
      </c>
      <c r="B165" s="61" t="s">
        <v>18</v>
      </c>
      <c r="C165" s="7" t="s">
        <v>42</v>
      </c>
      <c r="D165" s="48" t="s">
        <v>14</v>
      </c>
      <c r="E165" s="7"/>
      <c r="F165" s="69"/>
      <c r="G165" s="56">
        <f t="shared" ref="G165:H165" si="21">SUBTOTAL(9,G166:G169)</f>
        <v>20454</v>
      </c>
      <c r="H165" s="56">
        <f t="shared" si="21"/>
        <v>13630</v>
      </c>
    </row>
    <row r="166" spans="1:8" s="10" customFormat="1" ht="75">
      <c r="A166" s="103" t="s">
        <v>186</v>
      </c>
      <c r="B166" s="61" t="s">
        <v>18</v>
      </c>
      <c r="C166" s="7" t="s">
        <v>42</v>
      </c>
      <c r="D166" s="48" t="s">
        <v>14</v>
      </c>
      <c r="E166" s="83" t="s">
        <v>127</v>
      </c>
      <c r="F166" s="69"/>
      <c r="G166" s="56">
        <f t="shared" ref="G166:H166" si="22">SUBTOTAL(9,G167)</f>
        <v>19215</v>
      </c>
      <c r="H166" s="56">
        <f t="shared" si="22"/>
        <v>12391</v>
      </c>
    </row>
    <row r="167" spans="1:8" s="10" customFormat="1" ht="56.25">
      <c r="A167" s="101" t="s">
        <v>100</v>
      </c>
      <c r="B167" s="61" t="s">
        <v>18</v>
      </c>
      <c r="C167" s="7" t="s">
        <v>42</v>
      </c>
      <c r="D167" s="48" t="s">
        <v>14</v>
      </c>
      <c r="E167" s="83" t="s">
        <v>127</v>
      </c>
      <c r="F167" s="69" t="s">
        <v>101</v>
      </c>
      <c r="G167" s="57">
        <v>19215</v>
      </c>
      <c r="H167" s="57">
        <v>12391</v>
      </c>
    </row>
    <row r="168" spans="1:8" s="10" customFormat="1" ht="37.5">
      <c r="A168" s="98" t="s">
        <v>102</v>
      </c>
      <c r="B168" s="61" t="s">
        <v>18</v>
      </c>
      <c r="C168" s="7" t="s">
        <v>42</v>
      </c>
      <c r="D168" s="48" t="s">
        <v>14</v>
      </c>
      <c r="E168" s="83" t="s">
        <v>111</v>
      </c>
      <c r="F168" s="69"/>
      <c r="G168" s="56">
        <f>SUBTOTAL(9,G169)</f>
        <v>1239</v>
      </c>
      <c r="H168" s="56">
        <f>SUBTOTAL(9,H169)</f>
        <v>1239</v>
      </c>
    </row>
    <row r="169" spans="1:8" s="10" customFormat="1" ht="56.25">
      <c r="A169" s="98" t="s">
        <v>100</v>
      </c>
      <c r="B169" s="61" t="s">
        <v>18</v>
      </c>
      <c r="C169" s="7" t="s">
        <v>42</v>
      </c>
      <c r="D169" s="48" t="s">
        <v>14</v>
      </c>
      <c r="E169" s="83" t="s">
        <v>111</v>
      </c>
      <c r="F169" s="69" t="s">
        <v>101</v>
      </c>
      <c r="G169" s="57">
        <v>1239</v>
      </c>
      <c r="H169" s="57">
        <v>1239</v>
      </c>
    </row>
    <row r="170" spans="1:8" s="10" customFormat="1" ht="37.5">
      <c r="A170" s="101" t="s">
        <v>52</v>
      </c>
      <c r="B170" s="61" t="s">
        <v>18</v>
      </c>
      <c r="C170" s="7" t="s">
        <v>42</v>
      </c>
      <c r="D170" s="48" t="s">
        <v>34</v>
      </c>
      <c r="E170" s="7"/>
      <c r="F170" s="69"/>
      <c r="G170" s="56">
        <f>SUBTOTAL(9,G171:G176)</f>
        <v>1650</v>
      </c>
      <c r="H170" s="56">
        <f>SUBTOTAL(9,H171:H176)</f>
        <v>1042</v>
      </c>
    </row>
    <row r="171" spans="1:8" s="10" customFormat="1" ht="112.5">
      <c r="A171" s="103" t="s">
        <v>168</v>
      </c>
      <c r="B171" s="61" t="s">
        <v>18</v>
      </c>
      <c r="C171" s="7" t="s">
        <v>42</v>
      </c>
      <c r="D171" s="48" t="s">
        <v>34</v>
      </c>
      <c r="E171" s="83" t="s">
        <v>123</v>
      </c>
      <c r="F171" s="69"/>
      <c r="G171" s="56">
        <f>SUBTOTAL(9,G172:G173)</f>
        <v>608</v>
      </c>
      <c r="H171" s="56"/>
    </row>
    <row r="172" spans="1:8" s="10" customFormat="1" ht="37.5">
      <c r="A172" s="101" t="s">
        <v>92</v>
      </c>
      <c r="B172" s="61" t="s">
        <v>18</v>
      </c>
      <c r="C172" s="7" t="s">
        <v>42</v>
      </c>
      <c r="D172" s="48" t="s">
        <v>34</v>
      </c>
      <c r="E172" s="83" t="s">
        <v>123</v>
      </c>
      <c r="F172" s="69" t="s">
        <v>84</v>
      </c>
      <c r="G172" s="57">
        <v>582</v>
      </c>
      <c r="H172" s="57"/>
    </row>
    <row r="173" spans="1:8" s="10" customFormat="1" ht="56.25">
      <c r="A173" s="98" t="s">
        <v>80</v>
      </c>
      <c r="B173" s="61" t="s">
        <v>18</v>
      </c>
      <c r="C173" s="7" t="s">
        <v>42</v>
      </c>
      <c r="D173" s="48" t="s">
        <v>34</v>
      </c>
      <c r="E173" s="83" t="s">
        <v>123</v>
      </c>
      <c r="F173" s="69" t="s">
        <v>77</v>
      </c>
      <c r="G173" s="57">
        <v>26</v>
      </c>
      <c r="H173" s="57"/>
    </row>
    <row r="174" spans="1:8" s="10" customFormat="1" ht="37.5">
      <c r="A174" s="98" t="s">
        <v>102</v>
      </c>
      <c r="B174" s="61" t="s">
        <v>18</v>
      </c>
      <c r="C174" s="7" t="s">
        <v>42</v>
      </c>
      <c r="D174" s="48" t="s">
        <v>34</v>
      </c>
      <c r="E174" s="83" t="s">
        <v>111</v>
      </c>
      <c r="F174" s="69"/>
      <c r="G174" s="56">
        <f>SUBTOTAL(9,G175:G176)</f>
        <v>1042</v>
      </c>
      <c r="H174" s="56">
        <f>SUBTOTAL(9,H175:H176)</f>
        <v>1042</v>
      </c>
    </row>
    <row r="175" spans="1:8" s="10" customFormat="1" ht="37.5">
      <c r="A175" s="101" t="s">
        <v>92</v>
      </c>
      <c r="B175" s="61" t="s">
        <v>18</v>
      </c>
      <c r="C175" s="7" t="s">
        <v>42</v>
      </c>
      <c r="D175" s="48" t="s">
        <v>34</v>
      </c>
      <c r="E175" s="83" t="s">
        <v>111</v>
      </c>
      <c r="F175" s="69" t="s">
        <v>84</v>
      </c>
      <c r="G175" s="57">
        <v>991</v>
      </c>
      <c r="H175" s="57">
        <v>991</v>
      </c>
    </row>
    <row r="176" spans="1:8" s="10" customFormat="1" ht="56.25">
      <c r="A176" s="98" t="s">
        <v>80</v>
      </c>
      <c r="B176" s="61" t="s">
        <v>18</v>
      </c>
      <c r="C176" s="7" t="s">
        <v>42</v>
      </c>
      <c r="D176" s="48" t="s">
        <v>34</v>
      </c>
      <c r="E176" s="83" t="s">
        <v>111</v>
      </c>
      <c r="F176" s="69" t="s">
        <v>77</v>
      </c>
      <c r="G176" s="57">
        <v>51</v>
      </c>
      <c r="H176" s="57">
        <v>51</v>
      </c>
    </row>
    <row r="177" spans="1:8" s="10" customFormat="1" ht="37.5">
      <c r="A177" s="100" t="s">
        <v>146</v>
      </c>
      <c r="B177" s="62" t="s">
        <v>18</v>
      </c>
      <c r="C177" s="9" t="s">
        <v>15</v>
      </c>
      <c r="D177" s="49"/>
      <c r="E177" s="9"/>
      <c r="F177" s="70"/>
      <c r="G177" s="58">
        <f>SUBTOTAL(9,G178:G180)</f>
        <v>1210</v>
      </c>
      <c r="H177" s="58"/>
    </row>
    <row r="178" spans="1:8" s="10" customFormat="1">
      <c r="A178" s="98" t="s">
        <v>147</v>
      </c>
      <c r="B178" s="61" t="s">
        <v>18</v>
      </c>
      <c r="C178" s="7" t="s">
        <v>15</v>
      </c>
      <c r="D178" s="48" t="s">
        <v>9</v>
      </c>
      <c r="E178" s="7"/>
      <c r="F178" s="69"/>
      <c r="G178" s="56">
        <f>SUBTOTAL(9,G179:G180)</f>
        <v>1210</v>
      </c>
      <c r="H178" s="56"/>
    </row>
    <row r="179" spans="1:8" s="10" customFormat="1" ht="75">
      <c r="A179" s="122" t="s">
        <v>175</v>
      </c>
      <c r="B179" s="61" t="s">
        <v>18</v>
      </c>
      <c r="C179" s="7" t="s">
        <v>15</v>
      </c>
      <c r="D179" s="48" t="s">
        <v>9</v>
      </c>
      <c r="E179" s="83" t="s">
        <v>114</v>
      </c>
      <c r="F179" s="69"/>
      <c r="G179" s="56">
        <f>SUBTOTAL(9,G180:G180)</f>
        <v>1210</v>
      </c>
      <c r="H179" s="56"/>
    </row>
    <row r="180" spans="1:8" s="10" customFormat="1">
      <c r="A180" s="102" t="s">
        <v>97</v>
      </c>
      <c r="B180" s="63" t="s">
        <v>18</v>
      </c>
      <c r="C180" s="7" t="s">
        <v>15</v>
      </c>
      <c r="D180" s="48" t="s">
        <v>9</v>
      </c>
      <c r="E180" s="83" t="s">
        <v>114</v>
      </c>
      <c r="F180" s="71" t="s">
        <v>19</v>
      </c>
      <c r="G180" s="59">
        <v>1210</v>
      </c>
      <c r="H180" s="59"/>
    </row>
    <row r="181" spans="1:8" ht="37.5">
      <c r="A181" s="100" t="s">
        <v>22</v>
      </c>
      <c r="B181" s="62" t="s">
        <v>18</v>
      </c>
      <c r="C181" s="9" t="s">
        <v>66</v>
      </c>
      <c r="D181" s="49"/>
      <c r="E181" s="9"/>
      <c r="F181" s="70"/>
      <c r="G181" s="58">
        <f>SUBTOTAL(9,G182:G184)</f>
        <v>948</v>
      </c>
      <c r="H181" s="58"/>
    </row>
    <row r="182" spans="1:8" ht="37.5">
      <c r="A182" s="98" t="s">
        <v>67</v>
      </c>
      <c r="B182" s="61" t="s">
        <v>18</v>
      </c>
      <c r="C182" s="7" t="s">
        <v>66</v>
      </c>
      <c r="D182" s="48" t="s">
        <v>8</v>
      </c>
      <c r="E182" s="7"/>
      <c r="F182" s="69"/>
      <c r="G182" s="56">
        <f>SUBTOTAL(9,G183:G184)</f>
        <v>948</v>
      </c>
      <c r="H182" s="56"/>
    </row>
    <row r="183" spans="1:8" ht="37.5">
      <c r="A183" s="98" t="s">
        <v>102</v>
      </c>
      <c r="B183" s="61" t="s">
        <v>18</v>
      </c>
      <c r="C183" s="7" t="s">
        <v>66</v>
      </c>
      <c r="D183" s="48" t="s">
        <v>8</v>
      </c>
      <c r="E183" s="83" t="s">
        <v>111</v>
      </c>
      <c r="F183" s="69"/>
      <c r="G183" s="56">
        <f>SUBTOTAL(9,G184:G184)</f>
        <v>948</v>
      </c>
      <c r="H183" s="56"/>
    </row>
    <row r="184" spans="1:8">
      <c r="A184" s="102" t="s">
        <v>91</v>
      </c>
      <c r="B184" s="63" t="s">
        <v>18</v>
      </c>
      <c r="C184" s="37" t="s">
        <v>66</v>
      </c>
      <c r="D184" s="50" t="s">
        <v>8</v>
      </c>
      <c r="E184" s="83" t="s">
        <v>111</v>
      </c>
      <c r="F184" s="71" t="s">
        <v>90</v>
      </c>
      <c r="G184" s="59">
        <v>948</v>
      </c>
      <c r="H184" s="59"/>
    </row>
    <row r="185" spans="1:8" s="5" customFormat="1" ht="37.5">
      <c r="A185" s="43" t="s">
        <v>105</v>
      </c>
      <c r="B185" s="64" t="s">
        <v>5</v>
      </c>
      <c r="C185" s="76"/>
      <c r="D185" s="51"/>
      <c r="E185" s="79"/>
      <c r="F185" s="45"/>
      <c r="G185" s="36">
        <f>SUBTOTAL(9,G186:G192)</f>
        <v>2190</v>
      </c>
      <c r="H185" s="36"/>
    </row>
    <row r="186" spans="1:8" s="6" customFormat="1" ht="37.5">
      <c r="A186" s="39" t="s">
        <v>7</v>
      </c>
      <c r="B186" s="65" t="s">
        <v>5</v>
      </c>
      <c r="C186" s="33" t="s">
        <v>8</v>
      </c>
      <c r="D186" s="47"/>
      <c r="E186" s="33"/>
      <c r="F186" s="72"/>
      <c r="G186" s="55">
        <f>SUBTOTAL(9,G187:G192)</f>
        <v>2190</v>
      </c>
      <c r="H186" s="55"/>
    </row>
    <row r="187" spans="1:8" s="8" customFormat="1" ht="93.75">
      <c r="A187" s="98" t="s">
        <v>4</v>
      </c>
      <c r="B187" s="61" t="s">
        <v>5</v>
      </c>
      <c r="C187" s="7" t="s">
        <v>8</v>
      </c>
      <c r="D187" s="48" t="s">
        <v>10</v>
      </c>
      <c r="E187" s="7"/>
      <c r="F187" s="69"/>
      <c r="G187" s="56">
        <f>SUBTOTAL(9,G188:G192)</f>
        <v>2190</v>
      </c>
      <c r="H187" s="56"/>
    </row>
    <row r="188" spans="1:8" s="8" customFormat="1" ht="75" hidden="1">
      <c r="A188" s="122" t="s">
        <v>155</v>
      </c>
      <c r="B188" s="61" t="s">
        <v>5</v>
      </c>
      <c r="C188" s="7" t="s">
        <v>8</v>
      </c>
      <c r="D188" s="48" t="s">
        <v>10</v>
      </c>
      <c r="E188" s="83" t="s">
        <v>115</v>
      </c>
      <c r="F188" s="69"/>
      <c r="G188" s="56">
        <f>SUBTOTAL(9,G189)</f>
        <v>0</v>
      </c>
      <c r="H188" s="56"/>
    </row>
    <row r="189" spans="1:8" s="8" customFormat="1" ht="56.25" hidden="1">
      <c r="A189" s="85" t="s">
        <v>80</v>
      </c>
      <c r="B189" s="63" t="s">
        <v>5</v>
      </c>
      <c r="C189" s="7" t="s">
        <v>8</v>
      </c>
      <c r="D189" s="50" t="s">
        <v>10</v>
      </c>
      <c r="E189" s="83" t="s">
        <v>115</v>
      </c>
      <c r="F189" s="84" t="s">
        <v>77</v>
      </c>
      <c r="G189" s="57"/>
      <c r="H189" s="57"/>
    </row>
    <row r="190" spans="1:8" s="8" customFormat="1" ht="37.5">
      <c r="A190" s="98" t="s">
        <v>102</v>
      </c>
      <c r="B190" s="61" t="s">
        <v>5</v>
      </c>
      <c r="C190" s="7" t="s">
        <v>8</v>
      </c>
      <c r="D190" s="48" t="s">
        <v>10</v>
      </c>
      <c r="E190" s="83" t="s">
        <v>111</v>
      </c>
      <c r="F190" s="69"/>
      <c r="G190" s="56">
        <f>SUBTOTAL(9,G191:G192)</f>
        <v>2190</v>
      </c>
      <c r="H190" s="56"/>
    </row>
    <row r="191" spans="1:8" s="8" customFormat="1" ht="43.9" customHeight="1">
      <c r="A191" s="98" t="s">
        <v>79</v>
      </c>
      <c r="B191" s="61" t="s">
        <v>5</v>
      </c>
      <c r="C191" s="7" t="s">
        <v>8</v>
      </c>
      <c r="D191" s="48" t="s">
        <v>10</v>
      </c>
      <c r="E191" s="83" t="s">
        <v>111</v>
      </c>
      <c r="F191" s="69" t="s">
        <v>76</v>
      </c>
      <c r="G191" s="57">
        <v>2013</v>
      </c>
      <c r="H191" s="57"/>
    </row>
    <row r="192" spans="1:8" s="8" customFormat="1" ht="56.25">
      <c r="A192" s="98" t="s">
        <v>80</v>
      </c>
      <c r="B192" s="61" t="s">
        <v>5</v>
      </c>
      <c r="C192" s="7" t="s">
        <v>8</v>
      </c>
      <c r="D192" s="48" t="s">
        <v>10</v>
      </c>
      <c r="E192" s="83" t="s">
        <v>111</v>
      </c>
      <c r="F192" s="69" t="s">
        <v>77</v>
      </c>
      <c r="G192" s="57">
        <v>177</v>
      </c>
      <c r="H192" s="57"/>
    </row>
    <row r="193" spans="1:8" s="8" customFormat="1" ht="56.25">
      <c r="A193" s="43" t="s">
        <v>159</v>
      </c>
      <c r="B193" s="64" t="s">
        <v>160</v>
      </c>
      <c r="C193" s="76"/>
      <c r="D193" s="51"/>
      <c r="E193" s="79"/>
      <c r="F193" s="45"/>
      <c r="G193" s="36">
        <f>SUBTOTAL(9,G194:G200)</f>
        <v>1099</v>
      </c>
      <c r="H193" s="36"/>
    </row>
    <row r="194" spans="1:8" s="8" customFormat="1" ht="37.5">
      <c r="A194" s="39" t="s">
        <v>7</v>
      </c>
      <c r="B194" s="65" t="s">
        <v>160</v>
      </c>
      <c r="C194" s="33" t="s">
        <v>8</v>
      </c>
      <c r="D194" s="47"/>
      <c r="E194" s="33"/>
      <c r="F194" s="72"/>
      <c r="G194" s="55">
        <f>SUBTOTAL(9,G195:G200)</f>
        <v>1099</v>
      </c>
      <c r="H194" s="55"/>
    </row>
    <row r="195" spans="1:8" s="8" customFormat="1" ht="75">
      <c r="A195" s="40" t="s">
        <v>53</v>
      </c>
      <c r="B195" s="61" t="s">
        <v>160</v>
      </c>
      <c r="C195" s="7" t="s">
        <v>8</v>
      </c>
      <c r="D195" s="48" t="s">
        <v>34</v>
      </c>
      <c r="E195" s="7"/>
      <c r="F195" s="69"/>
      <c r="G195" s="56">
        <f>SUBTOTAL(9,G196:G200)</f>
        <v>1099</v>
      </c>
      <c r="H195" s="56"/>
    </row>
    <row r="196" spans="1:8" s="8" customFormat="1" ht="75" hidden="1">
      <c r="A196" s="122" t="s">
        <v>155</v>
      </c>
      <c r="B196" s="61" t="s">
        <v>160</v>
      </c>
      <c r="C196" s="7" t="s">
        <v>8</v>
      </c>
      <c r="D196" s="48" t="s">
        <v>34</v>
      </c>
      <c r="E196" s="83" t="s">
        <v>115</v>
      </c>
      <c r="F196" s="69"/>
      <c r="G196" s="56">
        <f>SUBTOTAL(9,G197)</f>
        <v>0</v>
      </c>
      <c r="H196" s="56"/>
    </row>
    <row r="197" spans="1:8" s="8" customFormat="1" ht="56.25" hidden="1">
      <c r="A197" s="85" t="s">
        <v>80</v>
      </c>
      <c r="B197" s="63" t="s">
        <v>160</v>
      </c>
      <c r="C197" s="7" t="s">
        <v>8</v>
      </c>
      <c r="D197" s="50" t="s">
        <v>34</v>
      </c>
      <c r="E197" s="83" t="s">
        <v>115</v>
      </c>
      <c r="F197" s="84" t="s">
        <v>77</v>
      </c>
      <c r="G197" s="57"/>
      <c r="H197" s="57"/>
    </row>
    <row r="198" spans="1:8" s="8" customFormat="1" ht="37.5">
      <c r="A198" s="40" t="s">
        <v>102</v>
      </c>
      <c r="B198" s="61" t="s">
        <v>160</v>
      </c>
      <c r="C198" s="7" t="s">
        <v>8</v>
      </c>
      <c r="D198" s="48" t="s">
        <v>34</v>
      </c>
      <c r="E198" s="83" t="s">
        <v>111</v>
      </c>
      <c r="F198" s="69"/>
      <c r="G198" s="56">
        <f>SUBTOTAL(9,G199:G200)</f>
        <v>1099</v>
      </c>
      <c r="H198" s="56"/>
    </row>
    <row r="199" spans="1:8" s="8" customFormat="1" ht="42.6" customHeight="1">
      <c r="A199" s="40" t="s">
        <v>79</v>
      </c>
      <c r="B199" s="61" t="s">
        <v>160</v>
      </c>
      <c r="C199" s="7" t="s">
        <v>8</v>
      </c>
      <c r="D199" s="48" t="s">
        <v>34</v>
      </c>
      <c r="E199" s="83" t="s">
        <v>111</v>
      </c>
      <c r="F199" s="69" t="s">
        <v>76</v>
      </c>
      <c r="G199" s="57">
        <v>1058</v>
      </c>
      <c r="H199" s="57"/>
    </row>
    <row r="200" spans="1:8" s="8" customFormat="1" ht="56.25">
      <c r="A200" s="85" t="s">
        <v>80</v>
      </c>
      <c r="B200" s="61" t="s">
        <v>160</v>
      </c>
      <c r="C200" s="7" t="s">
        <v>8</v>
      </c>
      <c r="D200" s="48" t="s">
        <v>34</v>
      </c>
      <c r="E200" s="83" t="s">
        <v>111</v>
      </c>
      <c r="F200" s="129" t="s">
        <v>77</v>
      </c>
      <c r="G200" s="128">
        <v>41</v>
      </c>
      <c r="H200" s="128"/>
    </row>
    <row r="201" spans="1:8" ht="56.25">
      <c r="A201" s="43" t="s">
        <v>106</v>
      </c>
      <c r="B201" s="64" t="s">
        <v>19</v>
      </c>
      <c r="C201" s="76"/>
      <c r="D201" s="80"/>
      <c r="E201" s="79"/>
      <c r="F201" s="45"/>
      <c r="G201" s="36">
        <f t="shared" ref="G201" si="23">SUBTOTAL(9,G202:G248)</f>
        <v>39511</v>
      </c>
      <c r="H201" s="36"/>
    </row>
    <row r="202" spans="1:8" ht="37.5">
      <c r="A202" s="99" t="s">
        <v>37</v>
      </c>
      <c r="B202" s="62" t="s">
        <v>19</v>
      </c>
      <c r="C202" s="9" t="s">
        <v>20</v>
      </c>
      <c r="D202" s="49"/>
      <c r="E202" s="9"/>
      <c r="F202" s="70"/>
      <c r="G202" s="58">
        <f>SUBTOTAL(9,G203:G220)</f>
        <v>12690</v>
      </c>
      <c r="H202" s="58"/>
    </row>
    <row r="203" spans="1:8">
      <c r="A203" s="98" t="s">
        <v>133</v>
      </c>
      <c r="B203" s="61" t="s">
        <v>19</v>
      </c>
      <c r="C203" s="7" t="s">
        <v>20</v>
      </c>
      <c r="D203" s="48" t="s">
        <v>10</v>
      </c>
      <c r="E203" s="7"/>
      <c r="F203" s="69"/>
      <c r="G203" s="56">
        <f>SUBTOTAL(9,G204:G207)</f>
        <v>11327</v>
      </c>
      <c r="H203" s="56"/>
    </row>
    <row r="204" spans="1:8" ht="56.25">
      <c r="A204" s="118" t="s">
        <v>177</v>
      </c>
      <c r="B204" s="61" t="s">
        <v>19</v>
      </c>
      <c r="C204" s="7" t="s">
        <v>20</v>
      </c>
      <c r="D204" s="48" t="s">
        <v>10</v>
      </c>
      <c r="E204" s="83" t="s">
        <v>124</v>
      </c>
      <c r="F204" s="69"/>
      <c r="G204" s="56">
        <f>SUBTOTAL(9,G205:G205)</f>
        <v>11327</v>
      </c>
      <c r="H204" s="56"/>
    </row>
    <row r="205" spans="1:8">
      <c r="A205" s="98" t="s">
        <v>97</v>
      </c>
      <c r="B205" s="61" t="s">
        <v>19</v>
      </c>
      <c r="C205" s="7" t="s">
        <v>20</v>
      </c>
      <c r="D205" s="48" t="s">
        <v>10</v>
      </c>
      <c r="E205" s="83" t="s">
        <v>124</v>
      </c>
      <c r="F205" s="69" t="s">
        <v>19</v>
      </c>
      <c r="G205" s="57">
        <v>11327</v>
      </c>
      <c r="H205" s="57"/>
    </row>
    <row r="206" spans="1:8" ht="75" hidden="1">
      <c r="A206" s="98" t="s">
        <v>163</v>
      </c>
      <c r="B206" s="61" t="s">
        <v>19</v>
      </c>
      <c r="C206" s="7" t="s">
        <v>20</v>
      </c>
      <c r="D206" s="48" t="s">
        <v>10</v>
      </c>
      <c r="E206" s="83" t="s">
        <v>140</v>
      </c>
      <c r="F206" s="69"/>
      <c r="G206" s="56">
        <f>SUBTOTAL(9,G207:G207)</f>
        <v>0</v>
      </c>
      <c r="H206" s="56"/>
    </row>
    <row r="207" spans="1:8" hidden="1">
      <c r="A207" s="98" t="s">
        <v>97</v>
      </c>
      <c r="B207" s="61" t="s">
        <v>19</v>
      </c>
      <c r="C207" s="7" t="s">
        <v>20</v>
      </c>
      <c r="D207" s="48" t="s">
        <v>10</v>
      </c>
      <c r="E207" s="83" t="s">
        <v>140</v>
      </c>
      <c r="F207" s="69" t="s">
        <v>19</v>
      </c>
      <c r="G207" s="57"/>
      <c r="H207" s="57"/>
    </row>
    <row r="208" spans="1:8" s="10" customFormat="1" ht="37.5">
      <c r="A208" s="98" t="s">
        <v>40</v>
      </c>
      <c r="B208" s="61" t="s">
        <v>19</v>
      </c>
      <c r="C208" s="7" t="s">
        <v>20</v>
      </c>
      <c r="D208" s="48" t="s">
        <v>20</v>
      </c>
      <c r="E208" s="7"/>
      <c r="F208" s="69"/>
      <c r="G208" s="56">
        <f t="shared" ref="G208" si="24">SUBTOTAL(9,G209:G220)</f>
        <v>1363</v>
      </c>
      <c r="H208" s="56"/>
    </row>
    <row r="209" spans="1:8" s="10" customFormat="1" ht="74.45" hidden="1" customHeight="1">
      <c r="A209" s="98" t="s">
        <v>167</v>
      </c>
      <c r="B209" s="61" t="s">
        <v>19</v>
      </c>
      <c r="C209" s="7" t="s">
        <v>20</v>
      </c>
      <c r="D209" s="48" t="s">
        <v>20</v>
      </c>
      <c r="E209" s="83" t="s">
        <v>117</v>
      </c>
      <c r="F209" s="69"/>
      <c r="G209" s="56">
        <f t="shared" ref="G209" si="25">SUBTOTAL(9,G210)</f>
        <v>0</v>
      </c>
      <c r="H209" s="56"/>
    </row>
    <row r="210" spans="1:8" s="10" customFormat="1" hidden="1">
      <c r="A210" s="98" t="s">
        <v>97</v>
      </c>
      <c r="B210" s="61" t="s">
        <v>19</v>
      </c>
      <c r="C210" s="7" t="s">
        <v>20</v>
      </c>
      <c r="D210" s="48" t="s">
        <v>20</v>
      </c>
      <c r="E210" s="83" t="s">
        <v>117</v>
      </c>
      <c r="F210" s="69" t="s">
        <v>19</v>
      </c>
      <c r="G210" s="57"/>
      <c r="H210" s="57"/>
    </row>
    <row r="211" spans="1:8" ht="131.25" hidden="1">
      <c r="A211" s="103" t="s">
        <v>169</v>
      </c>
      <c r="B211" s="61" t="s">
        <v>19</v>
      </c>
      <c r="C211" s="7" t="s">
        <v>20</v>
      </c>
      <c r="D211" s="48" t="s">
        <v>20</v>
      </c>
      <c r="E211" s="83" t="s">
        <v>119</v>
      </c>
      <c r="F211" s="69"/>
      <c r="G211" s="56">
        <f t="shared" ref="G211" si="26">SUBTOTAL(9,G212)</f>
        <v>0</v>
      </c>
      <c r="H211" s="56"/>
    </row>
    <row r="212" spans="1:8" hidden="1">
      <c r="A212" s="98" t="s">
        <v>97</v>
      </c>
      <c r="B212" s="61" t="s">
        <v>19</v>
      </c>
      <c r="C212" s="7" t="s">
        <v>20</v>
      </c>
      <c r="D212" s="48" t="s">
        <v>20</v>
      </c>
      <c r="E212" s="83" t="s">
        <v>119</v>
      </c>
      <c r="F212" s="69" t="s">
        <v>19</v>
      </c>
      <c r="G212" s="57"/>
      <c r="H212" s="57"/>
    </row>
    <row r="213" spans="1:8" ht="75" hidden="1">
      <c r="A213" s="118" t="s">
        <v>152</v>
      </c>
      <c r="B213" s="61" t="s">
        <v>19</v>
      </c>
      <c r="C213" s="7" t="s">
        <v>20</v>
      </c>
      <c r="D213" s="48" t="s">
        <v>20</v>
      </c>
      <c r="E213" s="83" t="s">
        <v>121</v>
      </c>
      <c r="F213" s="69"/>
      <c r="G213" s="56">
        <f t="shared" ref="G213" si="27">SUBTOTAL(9,G214:G214)</f>
        <v>0</v>
      </c>
      <c r="H213" s="56"/>
    </row>
    <row r="214" spans="1:8" hidden="1">
      <c r="A214" s="98" t="s">
        <v>97</v>
      </c>
      <c r="B214" s="61" t="s">
        <v>19</v>
      </c>
      <c r="C214" s="7" t="s">
        <v>20</v>
      </c>
      <c r="D214" s="48" t="s">
        <v>20</v>
      </c>
      <c r="E214" s="83" t="s">
        <v>121</v>
      </c>
      <c r="F214" s="69" t="s">
        <v>19</v>
      </c>
      <c r="G214" s="57"/>
      <c r="H214" s="57"/>
    </row>
    <row r="215" spans="1:8" ht="56.25" hidden="1">
      <c r="A215" s="118" t="s">
        <v>165</v>
      </c>
      <c r="B215" s="61" t="s">
        <v>19</v>
      </c>
      <c r="C215" s="7" t="s">
        <v>20</v>
      </c>
      <c r="D215" s="48" t="s">
        <v>20</v>
      </c>
      <c r="E215" s="83" t="s">
        <v>122</v>
      </c>
      <c r="F215" s="69"/>
      <c r="G215" s="56">
        <f t="shared" ref="G215" si="28">SUBTOTAL(9,G216:G216)</f>
        <v>0</v>
      </c>
      <c r="H215" s="56"/>
    </row>
    <row r="216" spans="1:8" hidden="1">
      <c r="A216" s="98" t="s">
        <v>97</v>
      </c>
      <c r="B216" s="61" t="s">
        <v>19</v>
      </c>
      <c r="C216" s="7" t="s">
        <v>20</v>
      </c>
      <c r="D216" s="48" t="s">
        <v>20</v>
      </c>
      <c r="E216" s="83" t="s">
        <v>122</v>
      </c>
      <c r="F216" s="69" t="s">
        <v>19</v>
      </c>
      <c r="G216" s="57"/>
      <c r="H216" s="57"/>
    </row>
    <row r="217" spans="1:8" ht="75">
      <c r="A217" s="118" t="s">
        <v>174</v>
      </c>
      <c r="B217" s="61" t="s">
        <v>19</v>
      </c>
      <c r="C217" s="7" t="s">
        <v>20</v>
      </c>
      <c r="D217" s="48" t="s">
        <v>20</v>
      </c>
      <c r="E217" s="83" t="s">
        <v>125</v>
      </c>
      <c r="F217" s="69"/>
      <c r="G217" s="56">
        <f t="shared" ref="G217" si="29">SUBTOTAL(9,G218:G218)</f>
        <v>1329</v>
      </c>
      <c r="H217" s="56"/>
    </row>
    <row r="218" spans="1:8">
      <c r="A218" s="98" t="s">
        <v>97</v>
      </c>
      <c r="B218" s="61" t="s">
        <v>19</v>
      </c>
      <c r="C218" s="7" t="s">
        <v>20</v>
      </c>
      <c r="D218" s="48" t="s">
        <v>20</v>
      </c>
      <c r="E218" s="83" t="s">
        <v>125</v>
      </c>
      <c r="F218" s="69" t="s">
        <v>19</v>
      </c>
      <c r="G218" s="57">
        <v>1329</v>
      </c>
      <c r="H218" s="57"/>
    </row>
    <row r="219" spans="1:8" ht="99" customHeight="1">
      <c r="A219" s="118" t="s">
        <v>178</v>
      </c>
      <c r="B219" s="61" t="s">
        <v>19</v>
      </c>
      <c r="C219" s="7" t="s">
        <v>20</v>
      </c>
      <c r="D219" s="48" t="s">
        <v>20</v>
      </c>
      <c r="E219" s="83" t="s">
        <v>126</v>
      </c>
      <c r="F219" s="69"/>
      <c r="G219" s="56">
        <f>SUBTOTAL(9,G220:G220)</f>
        <v>34</v>
      </c>
      <c r="H219" s="56"/>
    </row>
    <row r="220" spans="1:8">
      <c r="A220" s="98" t="s">
        <v>97</v>
      </c>
      <c r="B220" s="61" t="s">
        <v>19</v>
      </c>
      <c r="C220" s="7" t="s">
        <v>20</v>
      </c>
      <c r="D220" s="48" t="s">
        <v>20</v>
      </c>
      <c r="E220" s="83" t="s">
        <v>126</v>
      </c>
      <c r="F220" s="69" t="s">
        <v>19</v>
      </c>
      <c r="G220" s="57">
        <v>34</v>
      </c>
      <c r="H220" s="57"/>
    </row>
    <row r="221" spans="1:8" ht="37.5">
      <c r="A221" s="99" t="s">
        <v>69</v>
      </c>
      <c r="B221" s="62" t="s">
        <v>19</v>
      </c>
      <c r="C221" s="9" t="s">
        <v>28</v>
      </c>
      <c r="D221" s="49"/>
      <c r="E221" s="9"/>
      <c r="F221" s="70"/>
      <c r="G221" s="58">
        <f t="shared" ref="G221" si="30">SUBTOTAL(9,G222:G240)</f>
        <v>21811</v>
      </c>
      <c r="H221" s="58"/>
    </row>
    <row r="222" spans="1:8">
      <c r="A222" s="101" t="s">
        <v>45</v>
      </c>
      <c r="B222" s="61" t="s">
        <v>19</v>
      </c>
      <c r="C222" s="7" t="s">
        <v>28</v>
      </c>
      <c r="D222" s="48" t="s">
        <v>8</v>
      </c>
      <c r="E222" s="7"/>
      <c r="F222" s="69"/>
      <c r="G222" s="56">
        <f t="shared" ref="G222" si="31">SUBTOTAL(9,G223:G231)</f>
        <v>17569</v>
      </c>
      <c r="H222" s="56"/>
    </row>
    <row r="223" spans="1:8" ht="75" hidden="1">
      <c r="A223" s="118" t="s">
        <v>152</v>
      </c>
      <c r="B223" s="61" t="s">
        <v>19</v>
      </c>
      <c r="C223" s="7" t="s">
        <v>28</v>
      </c>
      <c r="D223" s="48" t="s">
        <v>8</v>
      </c>
      <c r="E223" s="83" t="s">
        <v>121</v>
      </c>
      <c r="F223" s="69"/>
      <c r="G223" s="56">
        <f>SUBTOTAL(9,G224:G225)</f>
        <v>0</v>
      </c>
      <c r="H223" s="56"/>
    </row>
    <row r="224" spans="1:8" hidden="1">
      <c r="A224" s="98" t="s">
        <v>97</v>
      </c>
      <c r="B224" s="61" t="s">
        <v>19</v>
      </c>
      <c r="C224" s="7" t="s">
        <v>28</v>
      </c>
      <c r="D224" s="48" t="s">
        <v>8</v>
      </c>
      <c r="E224" s="83" t="s">
        <v>121</v>
      </c>
      <c r="F224" s="69" t="s">
        <v>19</v>
      </c>
      <c r="G224" s="57"/>
      <c r="H224" s="57"/>
    </row>
    <row r="225" spans="1:8" hidden="1">
      <c r="A225" s="98" t="s">
        <v>99</v>
      </c>
      <c r="B225" s="61" t="s">
        <v>19</v>
      </c>
      <c r="C225" s="7" t="s">
        <v>28</v>
      </c>
      <c r="D225" s="48" t="s">
        <v>8</v>
      </c>
      <c r="E225" s="83" t="s">
        <v>121</v>
      </c>
      <c r="F225" s="69" t="s">
        <v>98</v>
      </c>
      <c r="G225" s="57"/>
      <c r="H225" s="57"/>
    </row>
    <row r="226" spans="1:8" s="12" customFormat="1" ht="56.25">
      <c r="A226" s="118" t="s">
        <v>177</v>
      </c>
      <c r="B226" s="61" t="s">
        <v>19</v>
      </c>
      <c r="C226" s="7" t="s">
        <v>28</v>
      </c>
      <c r="D226" s="48" t="s">
        <v>8</v>
      </c>
      <c r="E226" s="83" t="s">
        <v>124</v>
      </c>
      <c r="F226" s="69"/>
      <c r="G226" s="56">
        <f t="shared" ref="G226" si="32">SUBTOTAL(9,G227:G228)</f>
        <v>17569</v>
      </c>
      <c r="H226" s="56"/>
    </row>
    <row r="227" spans="1:8" s="12" customFormat="1">
      <c r="A227" s="98" t="s">
        <v>97</v>
      </c>
      <c r="B227" s="61" t="s">
        <v>19</v>
      </c>
      <c r="C227" s="7" t="s">
        <v>28</v>
      </c>
      <c r="D227" s="48" t="s">
        <v>8</v>
      </c>
      <c r="E227" s="83" t="s">
        <v>124</v>
      </c>
      <c r="F227" s="69" t="s">
        <v>19</v>
      </c>
      <c r="G227" s="57">
        <v>7787</v>
      </c>
      <c r="H227" s="57"/>
    </row>
    <row r="228" spans="1:8">
      <c r="A228" s="98" t="s">
        <v>99</v>
      </c>
      <c r="B228" s="61" t="s">
        <v>19</v>
      </c>
      <c r="C228" s="7" t="s">
        <v>28</v>
      </c>
      <c r="D228" s="48" t="s">
        <v>8</v>
      </c>
      <c r="E228" s="83" t="s">
        <v>124</v>
      </c>
      <c r="F228" s="69" t="s">
        <v>98</v>
      </c>
      <c r="G228" s="57">
        <v>9782</v>
      </c>
      <c r="H228" s="57"/>
    </row>
    <row r="229" spans="1:8" ht="75" hidden="1">
      <c r="A229" s="98" t="s">
        <v>187</v>
      </c>
      <c r="B229" s="61" t="s">
        <v>19</v>
      </c>
      <c r="C229" s="7" t="s">
        <v>28</v>
      </c>
      <c r="D229" s="48" t="s">
        <v>8</v>
      </c>
      <c r="E229" s="83" t="s">
        <v>140</v>
      </c>
      <c r="F229" s="69"/>
      <c r="G229" s="56">
        <f>SUBTOTAL(9,G230:G231)</f>
        <v>0</v>
      </c>
      <c r="H229" s="56"/>
    </row>
    <row r="230" spans="1:8" hidden="1">
      <c r="A230" s="98" t="s">
        <v>97</v>
      </c>
      <c r="B230" s="61" t="s">
        <v>19</v>
      </c>
      <c r="C230" s="7" t="s">
        <v>28</v>
      </c>
      <c r="D230" s="48" t="s">
        <v>8</v>
      </c>
      <c r="E230" s="83" t="s">
        <v>140</v>
      </c>
      <c r="F230" s="69" t="s">
        <v>19</v>
      </c>
      <c r="G230" s="57"/>
      <c r="H230" s="57"/>
    </row>
    <row r="231" spans="1:8" hidden="1">
      <c r="A231" s="98" t="s">
        <v>99</v>
      </c>
      <c r="B231" s="61" t="s">
        <v>19</v>
      </c>
      <c r="C231" s="7" t="s">
        <v>28</v>
      </c>
      <c r="D231" s="48" t="s">
        <v>8</v>
      </c>
      <c r="E231" s="83" t="s">
        <v>140</v>
      </c>
      <c r="F231" s="69" t="s">
        <v>98</v>
      </c>
      <c r="G231" s="57"/>
      <c r="H231" s="57"/>
    </row>
    <row r="232" spans="1:8" ht="37.5">
      <c r="A232" s="101" t="s">
        <v>70</v>
      </c>
      <c r="B232" s="61" t="s">
        <v>19</v>
      </c>
      <c r="C232" s="7" t="s">
        <v>28</v>
      </c>
      <c r="D232" s="48" t="s">
        <v>14</v>
      </c>
      <c r="E232" s="7"/>
      <c r="F232" s="69"/>
      <c r="G232" s="56">
        <f>SUBTOTAL(9,G233:G240)</f>
        <v>4242</v>
      </c>
      <c r="H232" s="56"/>
    </row>
    <row r="233" spans="1:8" ht="75" hidden="1">
      <c r="A233" s="122" t="s">
        <v>155</v>
      </c>
      <c r="B233" s="61" t="s">
        <v>19</v>
      </c>
      <c r="C233" s="7" t="s">
        <v>28</v>
      </c>
      <c r="D233" s="48" t="s">
        <v>14</v>
      </c>
      <c r="E233" s="83" t="s">
        <v>115</v>
      </c>
      <c r="F233" s="69"/>
      <c r="G233" s="56">
        <f>SUBTOTAL(9,G234:G234)</f>
        <v>0</v>
      </c>
      <c r="H233" s="56"/>
    </row>
    <row r="234" spans="1:8" ht="56.25" hidden="1">
      <c r="A234" s="98" t="s">
        <v>80</v>
      </c>
      <c r="B234" s="61" t="s">
        <v>19</v>
      </c>
      <c r="C234" s="7" t="s">
        <v>28</v>
      </c>
      <c r="D234" s="48" t="s">
        <v>14</v>
      </c>
      <c r="E234" s="83" t="s">
        <v>115</v>
      </c>
      <c r="F234" s="69" t="s">
        <v>77</v>
      </c>
      <c r="G234" s="57"/>
      <c r="H234" s="57"/>
    </row>
    <row r="235" spans="1:8" ht="56.25">
      <c r="A235" s="118" t="s">
        <v>177</v>
      </c>
      <c r="B235" s="61" t="s">
        <v>19</v>
      </c>
      <c r="C235" s="7" t="s">
        <v>28</v>
      </c>
      <c r="D235" s="48" t="s">
        <v>14</v>
      </c>
      <c r="E235" s="83" t="s">
        <v>124</v>
      </c>
      <c r="F235" s="69"/>
      <c r="G235" s="56">
        <f>SUBTOTAL(9,G236:G237)</f>
        <v>2151</v>
      </c>
      <c r="H235" s="56"/>
    </row>
    <row r="236" spans="1:8" ht="37.5">
      <c r="A236" s="101" t="s">
        <v>92</v>
      </c>
      <c r="B236" s="61" t="s">
        <v>19</v>
      </c>
      <c r="C236" s="7" t="s">
        <v>28</v>
      </c>
      <c r="D236" s="48" t="s">
        <v>14</v>
      </c>
      <c r="E236" s="83" t="s">
        <v>124</v>
      </c>
      <c r="F236" s="69" t="s">
        <v>84</v>
      </c>
      <c r="G236" s="57">
        <v>1750</v>
      </c>
      <c r="H236" s="57"/>
    </row>
    <row r="237" spans="1:8" ht="56.25">
      <c r="A237" s="98" t="s">
        <v>80</v>
      </c>
      <c r="B237" s="61" t="s">
        <v>19</v>
      </c>
      <c r="C237" s="7" t="s">
        <v>28</v>
      </c>
      <c r="D237" s="48" t="s">
        <v>14</v>
      </c>
      <c r="E237" s="83" t="s">
        <v>124</v>
      </c>
      <c r="F237" s="69" t="s">
        <v>77</v>
      </c>
      <c r="G237" s="57">
        <v>401</v>
      </c>
      <c r="H237" s="57"/>
    </row>
    <row r="238" spans="1:8" ht="37.5">
      <c r="A238" s="98" t="s">
        <v>102</v>
      </c>
      <c r="B238" s="61" t="s">
        <v>19</v>
      </c>
      <c r="C238" s="7" t="s">
        <v>28</v>
      </c>
      <c r="D238" s="48" t="s">
        <v>14</v>
      </c>
      <c r="E238" s="83" t="s">
        <v>111</v>
      </c>
      <c r="F238" s="69"/>
      <c r="G238" s="56">
        <f>SUBTOTAL(9,G239:G240)</f>
        <v>2091</v>
      </c>
      <c r="H238" s="56"/>
    </row>
    <row r="239" spans="1:8" ht="56.25">
      <c r="A239" s="98" t="s">
        <v>79</v>
      </c>
      <c r="B239" s="61" t="s">
        <v>19</v>
      </c>
      <c r="C239" s="7" t="s">
        <v>28</v>
      </c>
      <c r="D239" s="48" t="s">
        <v>14</v>
      </c>
      <c r="E239" s="83" t="s">
        <v>111</v>
      </c>
      <c r="F239" s="69" t="s">
        <v>76</v>
      </c>
      <c r="G239" s="57">
        <v>2055</v>
      </c>
      <c r="H239" s="57"/>
    </row>
    <row r="240" spans="1:8" ht="56.25">
      <c r="A240" s="98" t="s">
        <v>80</v>
      </c>
      <c r="B240" s="61" t="s">
        <v>19</v>
      </c>
      <c r="C240" s="7" t="s">
        <v>28</v>
      </c>
      <c r="D240" s="48" t="s">
        <v>14</v>
      </c>
      <c r="E240" s="83" t="s">
        <v>111</v>
      </c>
      <c r="F240" s="69" t="s">
        <v>77</v>
      </c>
      <c r="G240" s="57">
        <v>36</v>
      </c>
      <c r="H240" s="57"/>
    </row>
    <row r="241" spans="1:8" ht="37.5">
      <c r="A241" s="100" t="s">
        <v>49</v>
      </c>
      <c r="B241" s="62" t="s">
        <v>19</v>
      </c>
      <c r="C241" s="9" t="s">
        <v>21</v>
      </c>
      <c r="D241" s="49"/>
      <c r="E241" s="9"/>
      <c r="F241" s="70"/>
      <c r="G241" s="58">
        <f>SUBTOTAL(9,G242:G248)</f>
        <v>5010</v>
      </c>
      <c r="H241" s="58"/>
    </row>
    <row r="242" spans="1:8">
      <c r="A242" s="101" t="s">
        <v>68</v>
      </c>
      <c r="B242" s="61" t="s">
        <v>19</v>
      </c>
      <c r="C242" s="7" t="s">
        <v>21</v>
      </c>
      <c r="D242" s="48" t="s">
        <v>8</v>
      </c>
      <c r="E242" s="7"/>
      <c r="F242" s="69"/>
      <c r="G242" s="56">
        <f>SUBTOTAL(9,G243:G248)</f>
        <v>5010</v>
      </c>
      <c r="H242" s="56"/>
    </row>
    <row r="243" spans="1:8" ht="72.599999999999994" hidden="1" customHeight="1">
      <c r="A243" s="98" t="s">
        <v>167</v>
      </c>
      <c r="B243" s="61" t="s">
        <v>19</v>
      </c>
      <c r="C243" s="7" t="s">
        <v>21</v>
      </c>
      <c r="D243" s="48" t="s">
        <v>8</v>
      </c>
      <c r="E243" s="83" t="s">
        <v>117</v>
      </c>
      <c r="F243" s="69"/>
      <c r="G243" s="56">
        <f>SUBTOTAL(9,G244:G244)</f>
        <v>0</v>
      </c>
      <c r="H243" s="56"/>
    </row>
    <row r="244" spans="1:8" hidden="1">
      <c r="A244" s="98" t="s">
        <v>97</v>
      </c>
      <c r="B244" s="61" t="s">
        <v>19</v>
      </c>
      <c r="C244" s="7" t="s">
        <v>21</v>
      </c>
      <c r="D244" s="48" t="s">
        <v>8</v>
      </c>
      <c r="E244" s="83" t="s">
        <v>117</v>
      </c>
      <c r="F244" s="69" t="s">
        <v>19</v>
      </c>
      <c r="G244" s="57"/>
      <c r="H244" s="57"/>
    </row>
    <row r="245" spans="1:8" s="12" customFormat="1" ht="70.900000000000006" customHeight="1">
      <c r="A245" s="136" t="s">
        <v>172</v>
      </c>
      <c r="B245" s="61" t="s">
        <v>19</v>
      </c>
      <c r="C245" s="7" t="s">
        <v>21</v>
      </c>
      <c r="D245" s="48" t="s">
        <v>8</v>
      </c>
      <c r="E245" s="83" t="s">
        <v>128</v>
      </c>
      <c r="F245" s="69"/>
      <c r="G245" s="56">
        <f>SUBTOTAL(9,G246:G246)</f>
        <v>5010</v>
      </c>
      <c r="H245" s="56"/>
    </row>
    <row r="246" spans="1:8">
      <c r="A246" s="98" t="s">
        <v>97</v>
      </c>
      <c r="B246" s="61" t="s">
        <v>19</v>
      </c>
      <c r="C246" s="7" t="s">
        <v>21</v>
      </c>
      <c r="D246" s="48" t="s">
        <v>8</v>
      </c>
      <c r="E246" s="83" t="s">
        <v>128</v>
      </c>
      <c r="F246" s="69" t="s">
        <v>19</v>
      </c>
      <c r="G246" s="57">
        <v>5010</v>
      </c>
      <c r="H246" s="57"/>
    </row>
    <row r="247" spans="1:8" ht="56.25" hidden="1">
      <c r="A247" s="118" t="s">
        <v>165</v>
      </c>
      <c r="B247" s="61" t="s">
        <v>19</v>
      </c>
      <c r="C247" s="7" t="s">
        <v>21</v>
      </c>
      <c r="D247" s="48" t="s">
        <v>8</v>
      </c>
      <c r="E247" s="83" t="s">
        <v>122</v>
      </c>
      <c r="F247" s="69"/>
      <c r="G247" s="54">
        <f>SUBTOTAL(9,G248:G248)</f>
        <v>0</v>
      </c>
      <c r="H247" s="56"/>
    </row>
    <row r="248" spans="1:8" hidden="1">
      <c r="A248" s="41" t="s">
        <v>97</v>
      </c>
      <c r="B248" s="86" t="s">
        <v>19</v>
      </c>
      <c r="C248" s="87" t="s">
        <v>21</v>
      </c>
      <c r="D248" s="87" t="s">
        <v>8</v>
      </c>
      <c r="E248" s="88" t="s">
        <v>122</v>
      </c>
      <c r="F248" s="87" t="s">
        <v>19</v>
      </c>
      <c r="G248" s="59"/>
      <c r="H248" s="59"/>
    </row>
    <row r="249" spans="1:8" ht="75">
      <c r="A249" s="43" t="s">
        <v>107</v>
      </c>
      <c r="B249" s="64" t="s">
        <v>58</v>
      </c>
      <c r="C249" s="76"/>
      <c r="D249" s="80"/>
      <c r="E249" s="79"/>
      <c r="F249" s="45"/>
      <c r="G249" s="36">
        <f>SUBTOTAL(9,G250:G307)</f>
        <v>5310</v>
      </c>
      <c r="H249" s="36"/>
    </row>
    <row r="250" spans="1:8" ht="37.5">
      <c r="A250" s="39" t="s">
        <v>7</v>
      </c>
      <c r="B250" s="65" t="s">
        <v>58</v>
      </c>
      <c r="C250" s="33" t="s">
        <v>8</v>
      </c>
      <c r="D250" s="47"/>
      <c r="E250" s="33"/>
      <c r="F250" s="72"/>
      <c r="G250" s="55">
        <f>SUBTOTAL(9,G251:G257)</f>
        <v>3492</v>
      </c>
      <c r="H250" s="55"/>
    </row>
    <row r="251" spans="1:8" s="10" customFormat="1">
      <c r="A251" s="112" t="s">
        <v>12</v>
      </c>
      <c r="B251" s="61" t="s">
        <v>58</v>
      </c>
      <c r="C251" s="7" t="s">
        <v>8</v>
      </c>
      <c r="D251" s="48" t="s">
        <v>66</v>
      </c>
      <c r="E251" s="7"/>
      <c r="F251" s="69"/>
      <c r="G251" s="56">
        <f>SUBTOTAL(9,G252:G257)</f>
        <v>3492</v>
      </c>
      <c r="H251" s="56"/>
    </row>
    <row r="252" spans="1:8" s="10" customFormat="1" ht="75" hidden="1">
      <c r="A252" s="122" t="s">
        <v>155</v>
      </c>
      <c r="B252" s="61" t="s">
        <v>58</v>
      </c>
      <c r="C252" s="7" t="s">
        <v>8</v>
      </c>
      <c r="D252" s="48" t="s">
        <v>66</v>
      </c>
      <c r="E252" s="83" t="s">
        <v>115</v>
      </c>
      <c r="F252" s="69"/>
      <c r="G252" s="56">
        <f>SUBTOTAL(9,G253)</f>
        <v>0</v>
      </c>
      <c r="H252" s="56"/>
    </row>
    <row r="253" spans="1:8" s="10" customFormat="1" ht="56.25" hidden="1">
      <c r="A253" s="98" t="s">
        <v>80</v>
      </c>
      <c r="B253" s="61" t="s">
        <v>58</v>
      </c>
      <c r="C253" s="7" t="s">
        <v>8</v>
      </c>
      <c r="D253" s="48" t="s">
        <v>66</v>
      </c>
      <c r="E253" s="83" t="s">
        <v>115</v>
      </c>
      <c r="F253" s="69" t="s">
        <v>77</v>
      </c>
      <c r="G253" s="57"/>
      <c r="H253" s="57"/>
    </row>
    <row r="254" spans="1:8" ht="37.5">
      <c r="A254" s="98" t="s">
        <v>102</v>
      </c>
      <c r="B254" s="61" t="s">
        <v>58</v>
      </c>
      <c r="C254" s="7" t="s">
        <v>8</v>
      </c>
      <c r="D254" s="48" t="s">
        <v>66</v>
      </c>
      <c r="E254" s="83" t="s">
        <v>111</v>
      </c>
      <c r="F254" s="69"/>
      <c r="G254" s="56">
        <f>SUBTOTAL(9,G255:G257)</f>
        <v>3492</v>
      </c>
      <c r="H254" s="56"/>
    </row>
    <row r="255" spans="1:8" ht="56.25">
      <c r="A255" s="98" t="s">
        <v>79</v>
      </c>
      <c r="B255" s="61" t="s">
        <v>58</v>
      </c>
      <c r="C255" s="7" t="s">
        <v>8</v>
      </c>
      <c r="D255" s="48" t="s">
        <v>66</v>
      </c>
      <c r="E255" s="83" t="s">
        <v>111</v>
      </c>
      <c r="F255" s="69" t="s">
        <v>76</v>
      </c>
      <c r="G255" s="57">
        <v>2927</v>
      </c>
      <c r="H255" s="57"/>
    </row>
    <row r="256" spans="1:8" ht="56.25">
      <c r="A256" s="98" t="s">
        <v>80</v>
      </c>
      <c r="B256" s="61" t="s">
        <v>58</v>
      </c>
      <c r="C256" s="7" t="s">
        <v>8</v>
      </c>
      <c r="D256" s="48" t="s">
        <v>66</v>
      </c>
      <c r="E256" s="83" t="s">
        <v>111</v>
      </c>
      <c r="F256" s="69" t="s">
        <v>77</v>
      </c>
      <c r="G256" s="57">
        <v>565</v>
      </c>
      <c r="H256" s="57"/>
    </row>
    <row r="257" spans="1:8" hidden="1">
      <c r="A257" s="98" t="s">
        <v>181</v>
      </c>
      <c r="B257" s="61" t="s">
        <v>58</v>
      </c>
      <c r="C257" s="7" t="s">
        <v>8</v>
      </c>
      <c r="D257" s="48" t="s">
        <v>66</v>
      </c>
      <c r="E257" s="83" t="s">
        <v>111</v>
      </c>
      <c r="F257" s="69" t="s">
        <v>132</v>
      </c>
      <c r="G257" s="57"/>
      <c r="H257" s="57"/>
    </row>
    <row r="258" spans="1:8" ht="37.5" hidden="1">
      <c r="A258" s="99" t="s">
        <v>16</v>
      </c>
      <c r="B258" s="62" t="s">
        <v>58</v>
      </c>
      <c r="C258" s="9" t="s">
        <v>14</v>
      </c>
      <c r="D258" s="49"/>
      <c r="E258" s="9"/>
      <c r="F258" s="70"/>
      <c r="G258" s="58"/>
      <c r="H258" s="58"/>
    </row>
    <row r="259" spans="1:8" hidden="1">
      <c r="A259" s="98" t="s">
        <v>71</v>
      </c>
      <c r="B259" s="61" t="s">
        <v>58</v>
      </c>
      <c r="C259" s="7" t="s">
        <v>14</v>
      </c>
      <c r="D259" s="48" t="s">
        <v>27</v>
      </c>
      <c r="E259" s="7"/>
      <c r="F259" s="69"/>
      <c r="G259" s="56"/>
      <c r="H259" s="56"/>
    </row>
    <row r="260" spans="1:8" ht="131.25" hidden="1">
      <c r="A260" s="103" t="s">
        <v>169</v>
      </c>
      <c r="B260" s="61" t="s">
        <v>58</v>
      </c>
      <c r="C260" s="7" t="s">
        <v>14</v>
      </c>
      <c r="D260" s="48" t="s">
        <v>27</v>
      </c>
      <c r="E260" s="83" t="s">
        <v>119</v>
      </c>
      <c r="F260" s="69"/>
      <c r="G260" s="56"/>
      <c r="H260" s="56"/>
    </row>
    <row r="261" spans="1:8" ht="56.25" hidden="1">
      <c r="A261" s="98" t="s">
        <v>80</v>
      </c>
      <c r="B261" s="61" t="s">
        <v>58</v>
      </c>
      <c r="C261" s="7" t="s">
        <v>14</v>
      </c>
      <c r="D261" s="48" t="s">
        <v>27</v>
      </c>
      <c r="E261" s="83" t="s">
        <v>119</v>
      </c>
      <c r="F261" s="69" t="s">
        <v>77</v>
      </c>
      <c r="G261" s="57"/>
      <c r="H261" s="57"/>
    </row>
    <row r="262" spans="1:8" s="13" customFormat="1" ht="37.5" hidden="1">
      <c r="A262" s="98" t="s">
        <v>17</v>
      </c>
      <c r="B262" s="61" t="s">
        <v>58</v>
      </c>
      <c r="C262" s="7" t="s">
        <v>14</v>
      </c>
      <c r="D262" s="48" t="s">
        <v>15</v>
      </c>
      <c r="E262" s="7"/>
      <c r="F262" s="69"/>
      <c r="G262" s="56">
        <f>SUBTOTAL(9,G263:G265)</f>
        <v>0</v>
      </c>
      <c r="H262" s="56"/>
    </row>
    <row r="263" spans="1:8" s="13" customFormat="1" ht="75" hidden="1">
      <c r="A263" s="123" t="s">
        <v>154</v>
      </c>
      <c r="B263" s="61" t="s">
        <v>58</v>
      </c>
      <c r="C263" s="7" t="s">
        <v>14</v>
      </c>
      <c r="D263" s="48" t="s">
        <v>15</v>
      </c>
      <c r="E263" s="83" t="s">
        <v>129</v>
      </c>
      <c r="F263" s="69"/>
      <c r="G263" s="56">
        <f t="shared" ref="G263" si="33">SUBTOTAL(9,G264:G265)</f>
        <v>0</v>
      </c>
      <c r="H263" s="56"/>
    </row>
    <row r="264" spans="1:8" s="13" customFormat="1" ht="56.25" hidden="1">
      <c r="A264" s="98" t="s">
        <v>80</v>
      </c>
      <c r="B264" s="61" t="s">
        <v>58</v>
      </c>
      <c r="C264" s="7" t="s">
        <v>14</v>
      </c>
      <c r="D264" s="48" t="s">
        <v>15</v>
      </c>
      <c r="E264" s="83" t="s">
        <v>129</v>
      </c>
      <c r="F264" s="69" t="s">
        <v>77</v>
      </c>
      <c r="G264" s="57"/>
      <c r="H264" s="57"/>
    </row>
    <row r="265" spans="1:8" s="13" customFormat="1" hidden="1">
      <c r="A265" s="98" t="s">
        <v>136</v>
      </c>
      <c r="B265" s="61" t="s">
        <v>58</v>
      </c>
      <c r="C265" s="7" t="s">
        <v>14</v>
      </c>
      <c r="D265" s="48" t="s">
        <v>15</v>
      </c>
      <c r="E265" s="83" t="s">
        <v>129</v>
      </c>
      <c r="F265" s="69" t="s">
        <v>94</v>
      </c>
      <c r="G265" s="57"/>
      <c r="H265" s="57"/>
    </row>
    <row r="266" spans="1:8" ht="37.5">
      <c r="A266" s="99" t="s">
        <v>30</v>
      </c>
      <c r="B266" s="62" t="s">
        <v>58</v>
      </c>
      <c r="C266" s="9" t="s">
        <v>31</v>
      </c>
      <c r="D266" s="49"/>
      <c r="E266" s="9"/>
      <c r="F266" s="70"/>
      <c r="G266" s="58">
        <f t="shared" ref="G266" si="34">SUBTOTAL(9,G267:G276)</f>
        <v>361</v>
      </c>
      <c r="H266" s="58"/>
    </row>
    <row r="267" spans="1:8" s="12" customFormat="1">
      <c r="A267" s="98" t="s">
        <v>32</v>
      </c>
      <c r="B267" s="61" t="s">
        <v>58</v>
      </c>
      <c r="C267" s="7" t="s">
        <v>31</v>
      </c>
      <c r="D267" s="48" t="s">
        <v>10</v>
      </c>
      <c r="E267" s="7"/>
      <c r="F267" s="69"/>
      <c r="G267" s="56">
        <f t="shared" ref="G267" si="35">SUBTOTAL(9,G268:G271)</f>
        <v>187</v>
      </c>
      <c r="H267" s="56"/>
    </row>
    <row r="268" spans="1:8" s="12" customFormat="1" ht="93.75" hidden="1">
      <c r="A268" s="118" t="s">
        <v>185</v>
      </c>
      <c r="B268" s="61" t="s">
        <v>58</v>
      </c>
      <c r="C268" s="7" t="s">
        <v>31</v>
      </c>
      <c r="D268" s="48" t="s">
        <v>10</v>
      </c>
      <c r="E268" s="83" t="s">
        <v>118</v>
      </c>
      <c r="F268" s="69"/>
      <c r="G268" s="56">
        <f t="shared" ref="G268" si="36">SUBTOTAL(9,G269)</f>
        <v>0</v>
      </c>
      <c r="H268" s="56"/>
    </row>
    <row r="269" spans="1:8" s="12" customFormat="1" ht="56.25" hidden="1">
      <c r="A269" s="40" t="s">
        <v>80</v>
      </c>
      <c r="B269" s="61" t="s">
        <v>58</v>
      </c>
      <c r="C269" s="7" t="s">
        <v>31</v>
      </c>
      <c r="D269" s="48" t="s">
        <v>10</v>
      </c>
      <c r="E269" s="83" t="s">
        <v>118</v>
      </c>
      <c r="F269" s="69" t="s">
        <v>77</v>
      </c>
      <c r="G269" s="57"/>
      <c r="H269" s="57"/>
    </row>
    <row r="270" spans="1:8" s="12" customFormat="1" ht="78.599999999999994" customHeight="1">
      <c r="A270" s="122" t="s">
        <v>183</v>
      </c>
      <c r="B270" s="61" t="s">
        <v>58</v>
      </c>
      <c r="C270" s="7" t="s">
        <v>31</v>
      </c>
      <c r="D270" s="48" t="s">
        <v>10</v>
      </c>
      <c r="E270" s="83" t="s">
        <v>135</v>
      </c>
      <c r="F270" s="69"/>
      <c r="G270" s="56">
        <f>SUBTOTAL(9,G271:G271)</f>
        <v>187</v>
      </c>
      <c r="H270" s="56"/>
    </row>
    <row r="271" spans="1:8" s="12" customFormat="1" ht="56.25">
      <c r="A271" s="98" t="s">
        <v>80</v>
      </c>
      <c r="B271" s="61" t="s">
        <v>58</v>
      </c>
      <c r="C271" s="7" t="s">
        <v>31</v>
      </c>
      <c r="D271" s="48" t="s">
        <v>10</v>
      </c>
      <c r="E271" s="83" t="s">
        <v>135</v>
      </c>
      <c r="F271" s="69" t="s">
        <v>77</v>
      </c>
      <c r="G271" s="57">
        <v>187</v>
      </c>
      <c r="H271" s="57"/>
    </row>
    <row r="272" spans="1:8" s="12" customFormat="1" ht="37.5">
      <c r="A272" s="98" t="s">
        <v>33</v>
      </c>
      <c r="B272" s="61" t="s">
        <v>58</v>
      </c>
      <c r="C272" s="7" t="s">
        <v>31</v>
      </c>
      <c r="D272" s="48" t="s">
        <v>31</v>
      </c>
      <c r="E272" s="7"/>
      <c r="F272" s="69"/>
      <c r="G272" s="56">
        <f t="shared" ref="G272" si="37">SUBTOTAL(9,G273:G276)</f>
        <v>174</v>
      </c>
      <c r="H272" s="56"/>
    </row>
    <row r="273" spans="1:8" s="12" customFormat="1" ht="75" hidden="1">
      <c r="A273" s="118" t="s">
        <v>188</v>
      </c>
      <c r="B273" s="61" t="s">
        <v>58</v>
      </c>
      <c r="C273" s="7" t="s">
        <v>31</v>
      </c>
      <c r="D273" s="48" t="s">
        <v>31</v>
      </c>
      <c r="E273" s="83" t="s">
        <v>137</v>
      </c>
      <c r="F273" s="69"/>
      <c r="G273" s="56">
        <f t="shared" ref="G273" si="38">SUBTOTAL(9,G274)</f>
        <v>0</v>
      </c>
      <c r="H273" s="56"/>
    </row>
    <row r="274" spans="1:8" s="12" customFormat="1" hidden="1">
      <c r="A274" s="40" t="s">
        <v>136</v>
      </c>
      <c r="B274" s="61" t="s">
        <v>58</v>
      </c>
      <c r="C274" s="7" t="s">
        <v>31</v>
      </c>
      <c r="D274" s="48" t="s">
        <v>31</v>
      </c>
      <c r="E274" s="83" t="s">
        <v>137</v>
      </c>
      <c r="F274" s="69" t="s">
        <v>94</v>
      </c>
      <c r="G274" s="57"/>
      <c r="H274" s="57"/>
    </row>
    <row r="275" spans="1:8" s="12" customFormat="1" ht="75">
      <c r="A275" s="122" t="s">
        <v>183</v>
      </c>
      <c r="B275" s="61" t="s">
        <v>58</v>
      </c>
      <c r="C275" s="7" t="s">
        <v>31</v>
      </c>
      <c r="D275" s="48" t="s">
        <v>31</v>
      </c>
      <c r="E275" s="83" t="s">
        <v>135</v>
      </c>
      <c r="F275" s="69"/>
      <c r="G275" s="56">
        <f t="shared" ref="G275" si="39">SUBTOTAL(9,G276)</f>
        <v>174</v>
      </c>
      <c r="H275" s="56"/>
    </row>
    <row r="276" spans="1:8" s="12" customFormat="1" ht="56.25">
      <c r="A276" s="98" t="s">
        <v>80</v>
      </c>
      <c r="B276" s="61" t="s">
        <v>58</v>
      </c>
      <c r="C276" s="7" t="s">
        <v>31</v>
      </c>
      <c r="D276" s="48" t="s">
        <v>31</v>
      </c>
      <c r="E276" s="83" t="s">
        <v>135</v>
      </c>
      <c r="F276" s="69" t="s">
        <v>77</v>
      </c>
      <c r="G276" s="57">
        <v>174</v>
      </c>
      <c r="H276" s="57"/>
    </row>
    <row r="277" spans="1:8" s="12" customFormat="1" ht="37.5" hidden="1">
      <c r="A277" s="99" t="s">
        <v>35</v>
      </c>
      <c r="B277" s="62" t="s">
        <v>58</v>
      </c>
      <c r="C277" s="9" t="s">
        <v>34</v>
      </c>
      <c r="D277" s="49"/>
      <c r="E277" s="9"/>
      <c r="F277" s="70"/>
      <c r="G277" s="58">
        <f>SUBTOTAL(9,G278:G280)</f>
        <v>0</v>
      </c>
      <c r="H277" s="58"/>
    </row>
    <row r="278" spans="1:8" s="12" customFormat="1" ht="37.5" hidden="1">
      <c r="A278" s="98" t="s">
        <v>151</v>
      </c>
      <c r="B278" s="61" t="s">
        <v>58</v>
      </c>
      <c r="C278" s="7" t="s">
        <v>34</v>
      </c>
      <c r="D278" s="48" t="s">
        <v>9</v>
      </c>
      <c r="E278" s="7"/>
      <c r="F278" s="69"/>
      <c r="G278" s="56">
        <f>SUBTOTAL(9,G279:G280)</f>
        <v>0</v>
      </c>
      <c r="H278" s="56"/>
    </row>
    <row r="279" spans="1:8" s="12" customFormat="1" ht="75" hidden="1">
      <c r="A279" s="118" t="s">
        <v>144</v>
      </c>
      <c r="B279" s="61" t="s">
        <v>58</v>
      </c>
      <c r="C279" s="7" t="s">
        <v>34</v>
      </c>
      <c r="D279" s="48" t="s">
        <v>9</v>
      </c>
      <c r="E279" s="83" t="s">
        <v>137</v>
      </c>
      <c r="F279" s="69"/>
      <c r="G279" s="56">
        <f>SUBTOTAL(9,G280)</f>
        <v>0</v>
      </c>
      <c r="H279" s="56"/>
    </row>
    <row r="280" spans="1:8" s="12" customFormat="1" hidden="1">
      <c r="A280" s="98" t="s">
        <v>136</v>
      </c>
      <c r="B280" s="61" t="s">
        <v>58</v>
      </c>
      <c r="C280" s="7" t="s">
        <v>34</v>
      </c>
      <c r="D280" s="48" t="s">
        <v>9</v>
      </c>
      <c r="E280" s="83" t="s">
        <v>137</v>
      </c>
      <c r="F280" s="69" t="s">
        <v>94</v>
      </c>
      <c r="G280" s="57"/>
      <c r="H280" s="57"/>
    </row>
    <row r="281" spans="1:8" ht="37.5">
      <c r="A281" s="99" t="s">
        <v>37</v>
      </c>
      <c r="B281" s="62" t="s">
        <v>58</v>
      </c>
      <c r="C281" s="9" t="s">
        <v>20</v>
      </c>
      <c r="D281" s="49"/>
      <c r="E281" s="9"/>
      <c r="F281" s="70"/>
      <c r="G281" s="58">
        <f>SUBTOTAL(9,G282:G299)</f>
        <v>1319</v>
      </c>
      <c r="H281" s="58"/>
    </row>
    <row r="282" spans="1:8">
      <c r="A282" s="98" t="s">
        <v>38</v>
      </c>
      <c r="B282" s="61" t="s">
        <v>58</v>
      </c>
      <c r="C282" s="7" t="s">
        <v>20</v>
      </c>
      <c r="D282" s="48" t="s">
        <v>8</v>
      </c>
      <c r="E282" s="7"/>
      <c r="F282" s="69"/>
      <c r="G282" s="56">
        <f>SUBTOTAL(9,G283:G286)</f>
        <v>1154</v>
      </c>
      <c r="H282" s="56"/>
    </row>
    <row r="283" spans="1:8" ht="131.25" hidden="1">
      <c r="A283" s="131" t="s">
        <v>162</v>
      </c>
      <c r="B283" s="61" t="s">
        <v>58</v>
      </c>
      <c r="C283" s="7" t="s">
        <v>20</v>
      </c>
      <c r="D283" s="48" t="s">
        <v>8</v>
      </c>
      <c r="E283" s="83" t="s">
        <v>150</v>
      </c>
      <c r="F283" s="69"/>
      <c r="G283" s="56">
        <f>SUBTOTAL(9,G284:G284)</f>
        <v>0</v>
      </c>
      <c r="H283" s="56"/>
    </row>
    <row r="284" spans="1:8" ht="56.25" hidden="1">
      <c r="A284" s="98" t="s">
        <v>80</v>
      </c>
      <c r="B284" s="61" t="s">
        <v>58</v>
      </c>
      <c r="C284" s="7" t="s">
        <v>20</v>
      </c>
      <c r="D284" s="48" t="s">
        <v>8</v>
      </c>
      <c r="E284" s="83" t="s">
        <v>150</v>
      </c>
      <c r="F284" s="69" t="s">
        <v>77</v>
      </c>
      <c r="G284" s="57"/>
      <c r="H284" s="57"/>
    </row>
    <row r="285" spans="1:8" ht="93.75">
      <c r="A285" s="118" t="s">
        <v>153</v>
      </c>
      <c r="B285" s="61" t="s">
        <v>58</v>
      </c>
      <c r="C285" s="7" t="s">
        <v>20</v>
      </c>
      <c r="D285" s="48" t="s">
        <v>8</v>
      </c>
      <c r="E285" s="7" t="s">
        <v>113</v>
      </c>
      <c r="F285" s="69"/>
      <c r="G285" s="56">
        <f>SUBTOTAL(9,G286)</f>
        <v>1154</v>
      </c>
      <c r="H285" s="56"/>
    </row>
    <row r="286" spans="1:8" ht="56.25">
      <c r="A286" s="98" t="s">
        <v>80</v>
      </c>
      <c r="B286" s="61" t="s">
        <v>58</v>
      </c>
      <c r="C286" s="7" t="s">
        <v>20</v>
      </c>
      <c r="D286" s="48" t="s">
        <v>8</v>
      </c>
      <c r="E286" s="7" t="s">
        <v>113</v>
      </c>
      <c r="F286" s="69" t="s">
        <v>77</v>
      </c>
      <c r="G286" s="57">
        <v>1154</v>
      </c>
      <c r="H286" s="57"/>
    </row>
    <row r="287" spans="1:8" hidden="1">
      <c r="A287" s="98" t="s">
        <v>39</v>
      </c>
      <c r="B287" s="61" t="s">
        <v>58</v>
      </c>
      <c r="C287" s="7" t="s">
        <v>20</v>
      </c>
      <c r="D287" s="48" t="s">
        <v>9</v>
      </c>
      <c r="E287" s="7"/>
      <c r="F287" s="69"/>
      <c r="G287" s="56">
        <f>SUBTOTAL(9,G288:G291)</f>
        <v>0</v>
      </c>
      <c r="H287" s="56"/>
    </row>
    <row r="288" spans="1:8" ht="131.25" hidden="1">
      <c r="A288" s="131" t="s">
        <v>162</v>
      </c>
      <c r="B288" s="61" t="s">
        <v>58</v>
      </c>
      <c r="C288" s="7" t="s">
        <v>20</v>
      </c>
      <c r="D288" s="48" t="s">
        <v>9</v>
      </c>
      <c r="E288" s="83" t="s">
        <v>150</v>
      </c>
      <c r="F288" s="69"/>
      <c r="G288" s="56">
        <f>SUBTOTAL(9,G289)</f>
        <v>0</v>
      </c>
      <c r="H288" s="56"/>
    </row>
    <row r="289" spans="1:8" ht="56.25" hidden="1">
      <c r="A289" s="98" t="s">
        <v>80</v>
      </c>
      <c r="B289" s="61" t="s">
        <v>58</v>
      </c>
      <c r="C289" s="7" t="s">
        <v>20</v>
      </c>
      <c r="D289" s="48" t="s">
        <v>9</v>
      </c>
      <c r="E289" s="83" t="s">
        <v>150</v>
      </c>
      <c r="F289" s="69" t="s">
        <v>77</v>
      </c>
      <c r="G289" s="57"/>
      <c r="H289" s="57"/>
    </row>
    <row r="290" spans="1:8" ht="93.75" hidden="1">
      <c r="A290" s="118" t="s">
        <v>153</v>
      </c>
      <c r="B290" s="61" t="s">
        <v>58</v>
      </c>
      <c r="C290" s="7" t="s">
        <v>20</v>
      </c>
      <c r="D290" s="48" t="s">
        <v>9</v>
      </c>
      <c r="E290" s="7" t="s">
        <v>113</v>
      </c>
      <c r="F290" s="69"/>
      <c r="G290" s="56">
        <f>SUBTOTAL(9,G291)</f>
        <v>0</v>
      </c>
      <c r="H290" s="56"/>
    </row>
    <row r="291" spans="1:8" ht="56.25" hidden="1">
      <c r="A291" s="98" t="s">
        <v>80</v>
      </c>
      <c r="B291" s="61" t="s">
        <v>58</v>
      </c>
      <c r="C291" s="7" t="s">
        <v>20</v>
      </c>
      <c r="D291" s="48" t="s">
        <v>9</v>
      </c>
      <c r="E291" s="7" t="s">
        <v>113</v>
      </c>
      <c r="F291" s="69" t="s">
        <v>77</v>
      </c>
      <c r="G291" s="57"/>
      <c r="H291" s="57"/>
    </row>
    <row r="292" spans="1:8" hidden="1">
      <c r="A292" s="98" t="s">
        <v>133</v>
      </c>
      <c r="B292" s="61" t="s">
        <v>58</v>
      </c>
      <c r="C292" s="7" t="s">
        <v>20</v>
      </c>
      <c r="D292" s="48" t="s">
        <v>10</v>
      </c>
      <c r="E292" s="7"/>
      <c r="F292" s="69"/>
      <c r="G292" s="56">
        <f>SUBTOTAL(9,G293:G294)</f>
        <v>0</v>
      </c>
      <c r="H292" s="56"/>
    </row>
    <row r="293" spans="1:8" ht="56.25" hidden="1">
      <c r="A293" s="118" t="s">
        <v>177</v>
      </c>
      <c r="B293" s="61" t="s">
        <v>58</v>
      </c>
      <c r="C293" s="7" t="s">
        <v>20</v>
      </c>
      <c r="D293" s="48" t="s">
        <v>10</v>
      </c>
      <c r="E293" s="7" t="s">
        <v>124</v>
      </c>
      <c r="F293" s="69"/>
      <c r="G293" s="56">
        <f>SUBTOTAL(9,G294)</f>
        <v>0</v>
      </c>
      <c r="H293" s="56"/>
    </row>
    <row r="294" spans="1:8" ht="56.25" hidden="1">
      <c r="A294" s="98" t="s">
        <v>80</v>
      </c>
      <c r="B294" s="61" t="s">
        <v>58</v>
      </c>
      <c r="C294" s="7" t="s">
        <v>20</v>
      </c>
      <c r="D294" s="48" t="s">
        <v>10</v>
      </c>
      <c r="E294" s="7" t="s">
        <v>124</v>
      </c>
      <c r="F294" s="69" t="s">
        <v>77</v>
      </c>
      <c r="G294" s="57"/>
      <c r="H294" s="57"/>
    </row>
    <row r="295" spans="1:8">
      <c r="A295" s="98" t="s">
        <v>41</v>
      </c>
      <c r="B295" s="61" t="s">
        <v>58</v>
      </c>
      <c r="C295" s="7" t="s">
        <v>20</v>
      </c>
      <c r="D295" s="48" t="s">
        <v>27</v>
      </c>
      <c r="E295" s="83"/>
      <c r="F295" s="69"/>
      <c r="G295" s="56">
        <f>SUBTOTAL(9,G296:G299)</f>
        <v>165</v>
      </c>
      <c r="H295" s="56"/>
    </row>
    <row r="296" spans="1:8" ht="131.25">
      <c r="A296" s="131" t="s">
        <v>162</v>
      </c>
      <c r="B296" s="61" t="s">
        <v>58</v>
      </c>
      <c r="C296" s="7" t="s">
        <v>20</v>
      </c>
      <c r="D296" s="48" t="s">
        <v>27</v>
      </c>
      <c r="E296" s="83" t="s">
        <v>150</v>
      </c>
      <c r="F296" s="69"/>
      <c r="G296" s="56">
        <f>SUBTOTAL(9,G297:G297)</f>
        <v>165</v>
      </c>
      <c r="H296" s="56"/>
    </row>
    <row r="297" spans="1:8" ht="56.25">
      <c r="A297" s="98" t="s">
        <v>80</v>
      </c>
      <c r="B297" s="61" t="s">
        <v>58</v>
      </c>
      <c r="C297" s="7" t="s">
        <v>20</v>
      </c>
      <c r="D297" s="48" t="s">
        <v>27</v>
      </c>
      <c r="E297" s="83" t="s">
        <v>150</v>
      </c>
      <c r="F297" s="69" t="s">
        <v>77</v>
      </c>
      <c r="G297" s="57">
        <v>165</v>
      </c>
      <c r="H297" s="57"/>
    </row>
    <row r="298" spans="1:8" ht="93.75" hidden="1">
      <c r="A298" s="118" t="s">
        <v>153</v>
      </c>
      <c r="B298" s="61" t="s">
        <v>58</v>
      </c>
      <c r="C298" s="7" t="s">
        <v>20</v>
      </c>
      <c r="D298" s="48" t="s">
        <v>27</v>
      </c>
      <c r="E298" s="7" t="s">
        <v>113</v>
      </c>
      <c r="F298" s="69"/>
      <c r="G298" s="56">
        <f>SUBTOTAL(9,G299:G299)</f>
        <v>0</v>
      </c>
      <c r="H298" s="56"/>
    </row>
    <row r="299" spans="1:8" ht="56.25" hidden="1">
      <c r="A299" s="98" t="s">
        <v>80</v>
      </c>
      <c r="B299" s="61" t="s">
        <v>58</v>
      </c>
      <c r="C299" s="7" t="s">
        <v>20</v>
      </c>
      <c r="D299" s="48" t="s">
        <v>27</v>
      </c>
      <c r="E299" s="7" t="s">
        <v>113</v>
      </c>
      <c r="F299" s="69" t="s">
        <v>77</v>
      </c>
      <c r="G299" s="57"/>
      <c r="H299" s="57"/>
    </row>
    <row r="300" spans="1:8" ht="37.5">
      <c r="A300" s="99" t="s">
        <v>69</v>
      </c>
      <c r="B300" s="62" t="s">
        <v>58</v>
      </c>
      <c r="C300" s="9" t="s">
        <v>28</v>
      </c>
      <c r="D300" s="49"/>
      <c r="E300" s="9"/>
      <c r="F300" s="70"/>
      <c r="G300" s="58">
        <f>SUBTOTAL(9,G301:G303)</f>
        <v>138</v>
      </c>
      <c r="H300" s="58"/>
    </row>
    <row r="301" spans="1:8">
      <c r="A301" s="101" t="s">
        <v>45</v>
      </c>
      <c r="B301" s="61" t="s">
        <v>58</v>
      </c>
      <c r="C301" s="7" t="s">
        <v>28</v>
      </c>
      <c r="D301" s="48" t="s">
        <v>8</v>
      </c>
      <c r="E301" s="7"/>
      <c r="F301" s="69"/>
      <c r="G301" s="56">
        <f>SUBTOTAL(9,G302:G303)</f>
        <v>138</v>
      </c>
      <c r="H301" s="56"/>
    </row>
    <row r="302" spans="1:8" ht="56.25">
      <c r="A302" s="118" t="s">
        <v>177</v>
      </c>
      <c r="B302" s="61" t="s">
        <v>58</v>
      </c>
      <c r="C302" s="7" t="s">
        <v>28</v>
      </c>
      <c r="D302" s="48" t="s">
        <v>8</v>
      </c>
      <c r="E302" s="83" t="s">
        <v>124</v>
      </c>
      <c r="F302" s="69"/>
      <c r="G302" s="56">
        <f>SUBTOTAL(9,G303:G303)</f>
        <v>138</v>
      </c>
      <c r="H302" s="56"/>
    </row>
    <row r="303" spans="1:8" ht="56.25">
      <c r="A303" s="98" t="s">
        <v>80</v>
      </c>
      <c r="B303" s="61" t="s">
        <v>58</v>
      </c>
      <c r="C303" s="7" t="s">
        <v>28</v>
      </c>
      <c r="D303" s="48" t="s">
        <v>8</v>
      </c>
      <c r="E303" s="83" t="s">
        <v>124</v>
      </c>
      <c r="F303" s="69" t="s">
        <v>77</v>
      </c>
      <c r="G303" s="57">
        <v>138</v>
      </c>
      <c r="H303" s="57"/>
    </row>
    <row r="304" spans="1:8" s="12" customFormat="1" ht="37.5" hidden="1">
      <c r="A304" s="100" t="s">
        <v>49</v>
      </c>
      <c r="B304" s="62" t="s">
        <v>58</v>
      </c>
      <c r="C304" s="9" t="s">
        <v>21</v>
      </c>
      <c r="D304" s="49"/>
      <c r="E304" s="9"/>
      <c r="F304" s="70"/>
      <c r="G304" s="58">
        <f>SUBTOTAL(9,G305:G307)</f>
        <v>0</v>
      </c>
      <c r="H304" s="58"/>
    </row>
    <row r="305" spans="1:9" s="12" customFormat="1" hidden="1">
      <c r="A305" s="101" t="s">
        <v>68</v>
      </c>
      <c r="B305" s="61" t="s">
        <v>58</v>
      </c>
      <c r="C305" s="7" t="s">
        <v>21</v>
      </c>
      <c r="D305" s="48" t="s">
        <v>8</v>
      </c>
      <c r="E305" s="7"/>
      <c r="F305" s="69"/>
      <c r="G305" s="56">
        <f>SUBTOTAL(9,G306:G307)</f>
        <v>0</v>
      </c>
      <c r="H305" s="56"/>
    </row>
    <row r="306" spans="1:9" s="12" customFormat="1" ht="72.599999999999994" hidden="1" customHeight="1">
      <c r="A306" s="136" t="s">
        <v>172</v>
      </c>
      <c r="B306" s="61" t="s">
        <v>58</v>
      </c>
      <c r="C306" s="7" t="s">
        <v>21</v>
      </c>
      <c r="D306" s="48" t="s">
        <v>8</v>
      </c>
      <c r="E306" s="83" t="s">
        <v>128</v>
      </c>
      <c r="F306" s="69"/>
      <c r="G306" s="56">
        <f>SUBTOTAL(9,G307:G307)</f>
        <v>0</v>
      </c>
      <c r="H306" s="56"/>
    </row>
    <row r="307" spans="1:9" s="12" customFormat="1" ht="56.25" hidden="1">
      <c r="A307" s="98" t="s">
        <v>80</v>
      </c>
      <c r="B307" s="61" t="s">
        <v>58</v>
      </c>
      <c r="C307" s="7" t="s">
        <v>21</v>
      </c>
      <c r="D307" s="48" t="s">
        <v>8</v>
      </c>
      <c r="E307" s="83" t="s">
        <v>128</v>
      </c>
      <c r="F307" s="69" t="s">
        <v>77</v>
      </c>
      <c r="G307" s="57"/>
      <c r="H307" s="57"/>
    </row>
    <row r="308" spans="1:9" ht="56.25">
      <c r="A308" s="43" t="s">
        <v>108</v>
      </c>
      <c r="B308" s="64" t="s">
        <v>47</v>
      </c>
      <c r="C308" s="76"/>
      <c r="D308" s="80"/>
      <c r="E308" s="79"/>
      <c r="F308" s="45"/>
      <c r="G308" s="36">
        <f>SUBTOTAL(9,G309:G316)</f>
        <v>4025</v>
      </c>
      <c r="H308" s="36"/>
    </row>
    <row r="309" spans="1:9" ht="37.5">
      <c r="A309" s="39" t="s">
        <v>7</v>
      </c>
      <c r="B309" s="65" t="s">
        <v>47</v>
      </c>
      <c r="C309" s="33" t="s">
        <v>8</v>
      </c>
      <c r="D309" s="47"/>
      <c r="E309" s="33"/>
      <c r="F309" s="72"/>
      <c r="G309" s="55">
        <f>SUBTOTAL(9,G310:G316)</f>
        <v>4025</v>
      </c>
      <c r="H309" s="55"/>
    </row>
    <row r="310" spans="1:9" ht="75">
      <c r="A310" s="40" t="s">
        <v>53</v>
      </c>
      <c r="B310" s="61" t="s">
        <v>47</v>
      </c>
      <c r="C310" s="7" t="s">
        <v>8</v>
      </c>
      <c r="D310" s="48" t="s">
        <v>34</v>
      </c>
      <c r="E310" s="7"/>
      <c r="F310" s="69"/>
      <c r="G310" s="56">
        <f>SUBTOTAL(9,G311:G315)</f>
        <v>4025</v>
      </c>
      <c r="H310" s="56"/>
    </row>
    <row r="311" spans="1:9" ht="75" hidden="1">
      <c r="A311" s="122" t="s">
        <v>155</v>
      </c>
      <c r="B311" s="61" t="s">
        <v>47</v>
      </c>
      <c r="C311" s="7" t="s">
        <v>8</v>
      </c>
      <c r="D311" s="48" t="s">
        <v>34</v>
      </c>
      <c r="E311" s="83" t="s">
        <v>115</v>
      </c>
      <c r="F311" s="69"/>
      <c r="G311" s="56">
        <f>SUBTOTAL(9,G312)</f>
        <v>0</v>
      </c>
      <c r="H311" s="56"/>
    </row>
    <row r="312" spans="1:9" ht="56.25" hidden="1">
      <c r="A312" s="98" t="s">
        <v>80</v>
      </c>
      <c r="B312" s="61" t="s">
        <v>47</v>
      </c>
      <c r="C312" s="7" t="s">
        <v>8</v>
      </c>
      <c r="D312" s="48" t="s">
        <v>34</v>
      </c>
      <c r="E312" s="83" t="s">
        <v>115</v>
      </c>
      <c r="F312" s="69" t="s">
        <v>77</v>
      </c>
      <c r="G312" s="57"/>
      <c r="H312" s="57"/>
    </row>
    <row r="313" spans="1:9" ht="37.5">
      <c r="A313" s="40" t="s">
        <v>102</v>
      </c>
      <c r="B313" s="61" t="s">
        <v>47</v>
      </c>
      <c r="C313" s="7" t="s">
        <v>8</v>
      </c>
      <c r="D313" s="48" t="s">
        <v>34</v>
      </c>
      <c r="E313" s="83" t="s">
        <v>111</v>
      </c>
      <c r="F313" s="69"/>
      <c r="G313" s="56">
        <f>SUBTOTAL(9,G314:G316)</f>
        <v>4025</v>
      </c>
      <c r="H313" s="56"/>
    </row>
    <row r="314" spans="1:9" ht="56.25">
      <c r="A314" s="98" t="s">
        <v>79</v>
      </c>
      <c r="B314" s="66" t="s">
        <v>47</v>
      </c>
      <c r="C314" s="32" t="s">
        <v>72</v>
      </c>
      <c r="D314" s="52" t="s">
        <v>73</v>
      </c>
      <c r="E314" s="83" t="s">
        <v>111</v>
      </c>
      <c r="F314" s="73" t="s">
        <v>76</v>
      </c>
      <c r="G314" s="57">
        <v>3778</v>
      </c>
      <c r="H314" s="57"/>
    </row>
    <row r="315" spans="1:9" ht="56.25">
      <c r="A315" s="98" t="s">
        <v>80</v>
      </c>
      <c r="B315" s="66" t="s">
        <v>47</v>
      </c>
      <c r="C315" s="32" t="s">
        <v>72</v>
      </c>
      <c r="D315" s="52" t="s">
        <v>73</v>
      </c>
      <c r="E315" s="83" t="s">
        <v>111</v>
      </c>
      <c r="F315" s="73" t="s">
        <v>77</v>
      </c>
      <c r="G315" s="57">
        <v>247</v>
      </c>
      <c r="H315" s="57"/>
    </row>
    <row r="316" spans="1:9" ht="56.25" hidden="1">
      <c r="A316" s="137" t="s">
        <v>100</v>
      </c>
      <c r="B316" s="66" t="s">
        <v>47</v>
      </c>
      <c r="C316" s="32" t="s">
        <v>72</v>
      </c>
      <c r="D316" s="52" t="s">
        <v>73</v>
      </c>
      <c r="E316" s="83" t="s">
        <v>111</v>
      </c>
      <c r="F316" s="139" t="s">
        <v>101</v>
      </c>
      <c r="G316" s="128"/>
      <c r="H316" s="128"/>
    </row>
    <row r="317" spans="1:9" s="3" customFormat="1" ht="19.5">
      <c r="A317" s="44" t="s">
        <v>50</v>
      </c>
      <c r="B317" s="67"/>
      <c r="C317" s="81"/>
      <c r="D317" s="82"/>
      <c r="E317" s="81"/>
      <c r="F317" s="46"/>
      <c r="G317" s="38">
        <f>SUBTOTAL(9,G5:G316)</f>
        <v>251441.06999999998</v>
      </c>
      <c r="H317" s="38">
        <f>SUBTOTAL(9,H5:H315)</f>
        <v>54424.19</v>
      </c>
    </row>
    <row r="318" spans="1:9">
      <c r="A318" s="30"/>
      <c r="B318" s="31"/>
      <c r="C318" s="31"/>
      <c r="D318" s="31"/>
      <c r="E318" s="31"/>
      <c r="F318" s="31"/>
      <c r="G318" s="111"/>
      <c r="H318" s="111"/>
    </row>
    <row r="319" spans="1:9" ht="59.25" customHeight="1">
      <c r="A319" s="25"/>
      <c r="B319" s="26"/>
      <c r="C319" s="26"/>
      <c r="D319" s="26"/>
      <c r="E319" s="26"/>
      <c r="F319" s="26"/>
      <c r="G319" s="141"/>
      <c r="H319" s="141">
        <f>G317-H317</f>
        <v>197016.87999999998</v>
      </c>
      <c r="I319" s="27"/>
    </row>
    <row r="320" spans="1:9" ht="31.15" customHeight="1">
      <c r="A320" s="142" t="s">
        <v>189</v>
      </c>
      <c r="B320" s="143"/>
      <c r="C320" s="143"/>
      <c r="D320" s="143"/>
      <c r="E320" s="143"/>
      <c r="F320" s="143"/>
      <c r="G320" s="146">
        <v>251441</v>
      </c>
      <c r="H320" s="146">
        <v>54424</v>
      </c>
      <c r="I320" s="27"/>
    </row>
    <row r="321" spans="1:10" ht="31.15" customHeight="1">
      <c r="A321" s="25"/>
      <c r="B321" s="26"/>
      <c r="C321" s="26"/>
      <c r="D321" s="26"/>
      <c r="E321" s="26"/>
      <c r="F321" s="26"/>
      <c r="G321" s="144">
        <f>G320-G317</f>
        <v>-6.9999999977881089E-2</v>
      </c>
      <c r="H321" s="144">
        <f>H320-H317</f>
        <v>-0.19000000000232831</v>
      </c>
      <c r="I321" s="27"/>
    </row>
    <row r="322" spans="1:10" s="10" customFormat="1">
      <c r="A322" s="15" t="s">
        <v>60</v>
      </c>
      <c r="B322" s="18"/>
      <c r="C322" s="18"/>
      <c r="D322" s="18"/>
      <c r="E322" s="18"/>
      <c r="F322" s="18"/>
      <c r="G322" s="28"/>
      <c r="H322" s="28"/>
      <c r="I322" s="27"/>
    </row>
    <row r="323" spans="1:10">
      <c r="A323" s="17" t="s">
        <v>54</v>
      </c>
      <c r="B323" s="19"/>
      <c r="C323" s="19"/>
      <c r="D323" s="19"/>
      <c r="E323" s="20"/>
      <c r="F323" s="19"/>
      <c r="G323" s="147">
        <f t="shared" ref="G323:H327" si="40">SUMIFS(G$5:G$315,$C$5:$C$315,"")</f>
        <v>251441.07</v>
      </c>
      <c r="H323" s="147">
        <f t="shared" si="40"/>
        <v>54424.19</v>
      </c>
      <c r="I323" s="29"/>
      <c r="J323" s="29"/>
    </row>
    <row r="324" spans="1:10" s="11" customFormat="1" ht="19.5">
      <c r="A324" s="17" t="s">
        <v>55</v>
      </c>
      <c r="B324" s="19"/>
      <c r="C324" s="19"/>
      <c r="D324" s="19"/>
      <c r="E324" s="20"/>
      <c r="F324" s="19"/>
      <c r="G324" s="147">
        <f t="shared" si="40"/>
        <v>251441.07</v>
      </c>
      <c r="H324" s="147">
        <f t="shared" si="40"/>
        <v>54424.19</v>
      </c>
      <c r="I324" s="29"/>
      <c r="J324" s="29"/>
    </row>
    <row r="325" spans="1:10">
      <c r="A325" s="17" t="s">
        <v>56</v>
      </c>
      <c r="B325" s="19"/>
      <c r="C325" s="19"/>
      <c r="D325" s="19"/>
      <c r="E325" s="20"/>
      <c r="F325" s="19"/>
      <c r="G325" s="147">
        <f t="shared" si="40"/>
        <v>251441.07</v>
      </c>
      <c r="H325" s="147">
        <f t="shared" si="40"/>
        <v>54424.19</v>
      </c>
      <c r="I325" s="29"/>
      <c r="J325" s="29"/>
    </row>
    <row r="326" spans="1:10">
      <c r="A326" s="17" t="s">
        <v>57</v>
      </c>
      <c r="B326" s="19"/>
      <c r="C326" s="19"/>
      <c r="D326" s="19"/>
      <c r="E326" s="20"/>
      <c r="F326" s="19"/>
      <c r="G326" s="147">
        <f t="shared" si="40"/>
        <v>251441.07</v>
      </c>
      <c r="H326" s="147">
        <f t="shared" si="40"/>
        <v>54424.19</v>
      </c>
      <c r="I326" s="29"/>
      <c r="J326" s="29"/>
    </row>
    <row r="327" spans="1:10">
      <c r="A327" s="17" t="s">
        <v>61</v>
      </c>
      <c r="B327" s="19"/>
      <c r="C327" s="19"/>
      <c r="D327" s="19"/>
      <c r="E327" s="20"/>
      <c r="F327" s="19"/>
      <c r="G327" s="147">
        <f t="shared" si="40"/>
        <v>251441.07</v>
      </c>
      <c r="H327" s="147">
        <f t="shared" si="40"/>
        <v>54424.19</v>
      </c>
      <c r="I327" s="29"/>
      <c r="J327" s="29"/>
    </row>
    <row r="328" spans="1:10">
      <c r="B328" s="21"/>
      <c r="C328" s="21"/>
      <c r="D328" s="21"/>
      <c r="E328" s="21"/>
      <c r="F328" s="21"/>
      <c r="G328" s="145"/>
      <c r="H328" s="145"/>
    </row>
    <row r="329" spans="1:10">
      <c r="B329" s="21"/>
      <c r="C329" s="21"/>
      <c r="D329" s="21"/>
      <c r="E329" s="21"/>
      <c r="F329" s="21"/>
      <c r="G329" s="145"/>
      <c r="H329" s="145"/>
    </row>
    <row r="330" spans="1:10" s="22" customFormat="1">
      <c r="A330" s="105" t="s">
        <v>62</v>
      </c>
      <c r="B330" s="106"/>
      <c r="C330" s="106"/>
      <c r="D330" s="106"/>
      <c r="E330" s="106"/>
      <c r="F330" s="106"/>
      <c r="G330" s="148"/>
      <c r="H330" s="148"/>
    </row>
    <row r="331" spans="1:10" s="23" customFormat="1">
      <c r="A331" s="107" t="s">
        <v>13</v>
      </c>
      <c r="B331" s="20"/>
      <c r="C331" s="20"/>
      <c r="D331" s="20"/>
      <c r="E331" s="20"/>
      <c r="F331" s="20"/>
      <c r="G331" s="149">
        <f t="shared" ref="G331:H337" si="41">SUMIFS(G$5:G$316,$B$5:$B$316,$A331,$F$5:$F$316,"???")</f>
        <v>77900.27</v>
      </c>
      <c r="H331" s="149">
        <f t="shared" si="41"/>
        <v>38145.940999999999</v>
      </c>
    </row>
    <row r="332" spans="1:10" s="24" customFormat="1" ht="19.5">
      <c r="A332" s="107" t="s">
        <v>18</v>
      </c>
      <c r="B332" s="20"/>
      <c r="C332" s="20"/>
      <c r="D332" s="20"/>
      <c r="E332" s="20"/>
      <c r="F332" s="20"/>
      <c r="G332" s="149">
        <f t="shared" si="41"/>
        <v>121405.8</v>
      </c>
      <c r="H332" s="149">
        <f t="shared" si="41"/>
        <v>16278.249</v>
      </c>
    </row>
    <row r="333" spans="1:10" s="23" customFormat="1">
      <c r="A333" s="107" t="s">
        <v>5</v>
      </c>
      <c r="B333" s="20"/>
      <c r="C333" s="20"/>
      <c r="D333" s="20"/>
      <c r="E333" s="20"/>
      <c r="F333" s="20"/>
      <c r="G333" s="149">
        <f t="shared" si="41"/>
        <v>2190</v>
      </c>
      <c r="H333" s="149">
        <f t="shared" si="41"/>
        <v>0</v>
      </c>
    </row>
    <row r="334" spans="1:10" s="23" customFormat="1">
      <c r="A334" s="107" t="s">
        <v>160</v>
      </c>
      <c r="B334" s="20"/>
      <c r="C334" s="20"/>
      <c r="D334" s="20"/>
      <c r="E334" s="20"/>
      <c r="F334" s="20"/>
      <c r="G334" s="149">
        <f t="shared" si="41"/>
        <v>1099</v>
      </c>
      <c r="H334" s="149">
        <f t="shared" si="41"/>
        <v>0</v>
      </c>
    </row>
    <row r="335" spans="1:10" s="23" customFormat="1">
      <c r="A335" s="107" t="s">
        <v>19</v>
      </c>
      <c r="B335" s="20"/>
      <c r="C335" s="20"/>
      <c r="D335" s="20"/>
      <c r="E335" s="20"/>
      <c r="F335" s="20"/>
      <c r="G335" s="149">
        <f t="shared" si="41"/>
        <v>39511</v>
      </c>
      <c r="H335" s="149">
        <f t="shared" si="41"/>
        <v>0</v>
      </c>
    </row>
    <row r="336" spans="1:10" s="23" customFormat="1">
      <c r="A336" s="107" t="s">
        <v>58</v>
      </c>
      <c r="B336" s="20"/>
      <c r="C336" s="20"/>
      <c r="D336" s="20"/>
      <c r="E336" s="20"/>
      <c r="F336" s="20"/>
      <c r="G336" s="149">
        <f t="shared" si="41"/>
        <v>5310</v>
      </c>
      <c r="H336" s="149">
        <f t="shared" si="41"/>
        <v>0</v>
      </c>
    </row>
    <row r="337" spans="1:8" s="23" customFormat="1">
      <c r="A337" s="107" t="s">
        <v>47</v>
      </c>
      <c r="B337" s="20"/>
      <c r="C337" s="20"/>
      <c r="D337" s="20"/>
      <c r="E337" s="20"/>
      <c r="F337" s="20"/>
      <c r="G337" s="149">
        <f t="shared" si="41"/>
        <v>4025</v>
      </c>
      <c r="H337" s="149">
        <f t="shared" si="41"/>
        <v>0</v>
      </c>
    </row>
    <row r="338" spans="1:8" s="23" customFormat="1">
      <c r="A338" s="108" t="s">
        <v>63</v>
      </c>
      <c r="B338" s="106"/>
      <c r="C338" s="106"/>
      <c r="D338" s="106"/>
      <c r="E338" s="140"/>
      <c r="F338" s="106"/>
      <c r="G338" s="150">
        <f t="shared" ref="G338:H338" si="42">SUM(G331:G337)</f>
        <v>251441.07</v>
      </c>
      <c r="H338" s="150">
        <f t="shared" si="42"/>
        <v>54424.19</v>
      </c>
    </row>
    <row r="339" spans="1:8" s="23" customFormat="1">
      <c r="A339" s="109"/>
      <c r="B339" s="110"/>
      <c r="C339" s="110"/>
      <c r="D339" s="110"/>
      <c r="E339" s="110"/>
      <c r="F339" s="110"/>
      <c r="G339" s="151"/>
      <c r="H339" s="151"/>
    </row>
    <row r="340" spans="1:8" s="23" customFormat="1">
      <c r="A340" s="105" t="s">
        <v>64</v>
      </c>
      <c r="B340" s="106"/>
      <c r="C340" s="106"/>
      <c r="D340" s="106"/>
      <c r="E340" s="106"/>
      <c r="F340" s="106"/>
      <c r="G340" s="152"/>
      <c r="H340" s="152"/>
    </row>
    <row r="341" spans="1:8" s="23" customFormat="1">
      <c r="A341" s="107" t="s">
        <v>8</v>
      </c>
      <c r="B341" s="20"/>
      <c r="C341" s="20"/>
      <c r="D341" s="20"/>
      <c r="E341" s="20"/>
      <c r="F341" s="20"/>
      <c r="G341" s="153">
        <f t="shared" ref="G341:H352" si="43">SUMIFS(G$5:G$316,$C$5:$C$316,$A341,$F$5:$F$316,"???")</f>
        <v>56543.879000000001</v>
      </c>
      <c r="H341" s="153">
        <f t="shared" si="43"/>
        <v>840.24900000000002</v>
      </c>
    </row>
    <row r="342" spans="1:8" s="23" customFormat="1">
      <c r="A342" s="107" t="s">
        <v>9</v>
      </c>
      <c r="B342" s="20"/>
      <c r="C342" s="20"/>
      <c r="D342" s="20"/>
      <c r="E342" s="20"/>
      <c r="F342" s="20"/>
      <c r="G342" s="153">
        <f t="shared" si="43"/>
        <v>21</v>
      </c>
      <c r="H342" s="153">
        <f t="shared" si="43"/>
        <v>0</v>
      </c>
    </row>
    <row r="343" spans="1:8" s="23" customFormat="1">
      <c r="A343" s="107" t="s">
        <v>10</v>
      </c>
      <c r="B343" s="20"/>
      <c r="C343" s="20"/>
      <c r="D343" s="20"/>
      <c r="E343" s="20"/>
      <c r="F343" s="20"/>
      <c r="G343" s="153">
        <f t="shared" si="43"/>
        <v>905</v>
      </c>
      <c r="H343" s="153">
        <f t="shared" si="43"/>
        <v>0</v>
      </c>
    </row>
    <row r="344" spans="1:8" s="23" customFormat="1">
      <c r="A344" s="107" t="s">
        <v>14</v>
      </c>
      <c r="B344" s="20"/>
      <c r="C344" s="20"/>
      <c r="D344" s="20"/>
      <c r="E344" s="20"/>
      <c r="F344" s="20"/>
      <c r="G344" s="153">
        <f t="shared" si="43"/>
        <v>6480</v>
      </c>
      <c r="H344" s="153">
        <f t="shared" si="43"/>
        <v>0</v>
      </c>
    </row>
    <row r="345" spans="1:8" s="23" customFormat="1">
      <c r="A345" s="107" t="s">
        <v>31</v>
      </c>
      <c r="B345" s="20"/>
      <c r="C345" s="20"/>
      <c r="D345" s="20"/>
      <c r="E345" s="20"/>
      <c r="F345" s="20"/>
      <c r="G345" s="153">
        <f t="shared" si="43"/>
        <v>70977.27</v>
      </c>
      <c r="H345" s="153">
        <f t="shared" si="43"/>
        <v>24882.940999999999</v>
      </c>
    </row>
    <row r="346" spans="1:8" s="23" customFormat="1">
      <c r="A346" s="107" t="s">
        <v>34</v>
      </c>
      <c r="B346" s="20"/>
      <c r="C346" s="20"/>
      <c r="D346" s="20"/>
      <c r="E346" s="20"/>
      <c r="F346" s="20"/>
      <c r="G346" s="153">
        <f t="shared" si="43"/>
        <v>3.9209999999999998</v>
      </c>
      <c r="H346" s="153">
        <f t="shared" si="43"/>
        <v>0</v>
      </c>
    </row>
    <row r="347" spans="1:8" s="23" customFormat="1">
      <c r="A347" s="107" t="s">
        <v>20</v>
      </c>
      <c r="B347" s="20"/>
      <c r="C347" s="20"/>
      <c r="D347" s="20"/>
      <c r="E347" s="20"/>
      <c r="F347" s="20"/>
      <c r="G347" s="153">
        <f t="shared" si="43"/>
        <v>50074</v>
      </c>
      <c r="H347" s="153">
        <f t="shared" si="43"/>
        <v>766</v>
      </c>
    </row>
    <row r="348" spans="1:8" s="23" customFormat="1">
      <c r="A348" s="107" t="s">
        <v>28</v>
      </c>
      <c r="B348" s="20"/>
      <c r="C348" s="20"/>
      <c r="D348" s="20"/>
      <c r="E348" s="20"/>
      <c r="F348" s="20"/>
      <c r="G348" s="153">
        <f t="shared" si="43"/>
        <v>21949</v>
      </c>
      <c r="H348" s="153">
        <f t="shared" si="43"/>
        <v>0</v>
      </c>
    </row>
    <row r="349" spans="1:8" s="23" customFormat="1">
      <c r="A349" s="107" t="s">
        <v>42</v>
      </c>
      <c r="B349" s="20"/>
      <c r="C349" s="20"/>
      <c r="D349" s="20"/>
      <c r="E349" s="20"/>
      <c r="F349" s="20"/>
      <c r="G349" s="153">
        <f t="shared" si="43"/>
        <v>37319</v>
      </c>
      <c r="H349" s="153">
        <f t="shared" si="43"/>
        <v>27935</v>
      </c>
    </row>
    <row r="350" spans="1:8" s="23" customFormat="1">
      <c r="A350" s="107" t="s">
        <v>21</v>
      </c>
      <c r="B350" s="20"/>
      <c r="C350" s="20"/>
      <c r="D350" s="20"/>
      <c r="E350" s="20"/>
      <c r="F350" s="20"/>
      <c r="G350" s="153">
        <f t="shared" si="43"/>
        <v>5010</v>
      </c>
      <c r="H350" s="153">
        <f t="shared" si="43"/>
        <v>0</v>
      </c>
    </row>
    <row r="351" spans="1:8" s="23" customFormat="1">
      <c r="A351" s="107" t="s">
        <v>15</v>
      </c>
      <c r="B351" s="20"/>
      <c r="C351" s="20"/>
      <c r="D351" s="20"/>
      <c r="E351" s="20"/>
      <c r="F351" s="20"/>
      <c r="G351" s="153">
        <f t="shared" si="43"/>
        <v>1210</v>
      </c>
      <c r="H351" s="153">
        <f t="shared" si="43"/>
        <v>0</v>
      </c>
    </row>
    <row r="352" spans="1:8" s="23" customFormat="1">
      <c r="A352" s="107" t="s">
        <v>66</v>
      </c>
      <c r="B352" s="20"/>
      <c r="C352" s="20"/>
      <c r="D352" s="20"/>
      <c r="E352" s="20"/>
      <c r="F352" s="20"/>
      <c r="G352" s="153">
        <f t="shared" si="43"/>
        <v>948</v>
      </c>
      <c r="H352" s="153">
        <f t="shared" si="43"/>
        <v>0</v>
      </c>
    </row>
    <row r="353" spans="1:8" s="22" customFormat="1">
      <c r="A353" s="108" t="s">
        <v>63</v>
      </c>
      <c r="B353" s="106"/>
      <c r="C353" s="106"/>
      <c r="D353" s="106"/>
      <c r="E353" s="138"/>
      <c r="F353" s="106"/>
      <c r="G353" s="152">
        <f>SUM(G341:G352)</f>
        <v>251441.07</v>
      </c>
      <c r="H353" s="152">
        <f>SUM(H341:H352)</f>
        <v>54424.19</v>
      </c>
    </row>
    <row r="354" spans="1:8">
      <c r="A354" s="109"/>
      <c r="B354" s="110"/>
      <c r="C354" s="110"/>
      <c r="D354" s="110"/>
      <c r="E354" s="110"/>
      <c r="F354" s="110"/>
      <c r="G354" s="145"/>
      <c r="H354" s="145"/>
    </row>
    <row r="355" spans="1:8">
      <c r="A355" s="89" t="s">
        <v>134</v>
      </c>
      <c r="B355" s="90"/>
      <c r="C355" s="90"/>
      <c r="D355" s="90"/>
      <c r="E355" s="90"/>
      <c r="F355" s="90"/>
      <c r="G355" s="154"/>
      <c r="H355" s="154"/>
    </row>
    <row r="356" spans="1:8">
      <c r="A356" s="92" t="s">
        <v>84</v>
      </c>
      <c r="B356" s="93"/>
      <c r="C356" s="93"/>
      <c r="D356" s="93"/>
      <c r="E356" s="90"/>
      <c r="F356" s="93"/>
      <c r="G356" s="155">
        <f t="shared" ref="G356:H371" si="44">SUMIFS(G$5:G$316,$F$5:$F$316,$A356,$F$5:$F$316,"???")</f>
        <v>16552</v>
      </c>
      <c r="H356" s="155">
        <f t="shared" si="44"/>
        <v>991</v>
      </c>
    </row>
    <row r="357" spans="1:8">
      <c r="A357" s="92" t="s">
        <v>76</v>
      </c>
      <c r="B357" s="93"/>
      <c r="C357" s="93"/>
      <c r="D357" s="93"/>
      <c r="E357" s="90"/>
      <c r="F357" s="93"/>
      <c r="G357" s="155">
        <f t="shared" si="44"/>
        <v>37092.868999999999</v>
      </c>
      <c r="H357" s="155">
        <f t="shared" si="44"/>
        <v>840.24900000000002</v>
      </c>
    </row>
    <row r="358" spans="1:8">
      <c r="A358" s="92" t="s">
        <v>77</v>
      </c>
      <c r="B358" s="93"/>
      <c r="C358" s="93"/>
      <c r="D358" s="93"/>
      <c r="E358" s="90"/>
      <c r="F358" s="93"/>
      <c r="G358" s="155">
        <f t="shared" si="44"/>
        <v>49379.931000000004</v>
      </c>
      <c r="H358" s="155">
        <f t="shared" si="44"/>
        <v>51</v>
      </c>
    </row>
    <row r="359" spans="1:8">
      <c r="A359" s="92" t="s">
        <v>82</v>
      </c>
      <c r="B359" s="93"/>
      <c r="C359" s="93"/>
      <c r="D359" s="93"/>
      <c r="E359" s="90"/>
      <c r="F359" s="93"/>
      <c r="G359" s="155">
        <f t="shared" si="44"/>
        <v>1441</v>
      </c>
      <c r="H359" s="155">
        <f t="shared" si="44"/>
        <v>0</v>
      </c>
    </row>
    <row r="360" spans="1:8">
      <c r="A360" s="92" t="s">
        <v>101</v>
      </c>
      <c r="B360" s="93"/>
      <c r="C360" s="93"/>
      <c r="D360" s="93"/>
      <c r="E360" s="90"/>
      <c r="F360" s="93"/>
      <c r="G360" s="155">
        <f t="shared" si="44"/>
        <v>20702</v>
      </c>
      <c r="H360" s="155">
        <f t="shared" si="44"/>
        <v>13630</v>
      </c>
    </row>
    <row r="361" spans="1:8">
      <c r="A361" s="92" t="s">
        <v>157</v>
      </c>
      <c r="B361" s="93"/>
      <c r="C361" s="93"/>
      <c r="D361" s="93"/>
      <c r="E361" s="90"/>
      <c r="F361" s="93"/>
      <c r="G361" s="155">
        <f t="shared" si="44"/>
        <v>263</v>
      </c>
      <c r="H361" s="155">
        <f t="shared" si="44"/>
        <v>0</v>
      </c>
    </row>
    <row r="362" spans="1:8">
      <c r="A362" s="92" t="s">
        <v>130</v>
      </c>
      <c r="B362" s="93"/>
      <c r="C362" s="93"/>
      <c r="D362" s="93"/>
      <c r="E362" s="90"/>
      <c r="F362" s="93"/>
      <c r="G362" s="155">
        <f t="shared" si="44"/>
        <v>0</v>
      </c>
      <c r="H362" s="155">
        <f t="shared" si="44"/>
        <v>0</v>
      </c>
    </row>
    <row r="363" spans="1:8">
      <c r="A363" s="92" t="s">
        <v>94</v>
      </c>
      <c r="B363" s="93"/>
      <c r="C363" s="93"/>
      <c r="D363" s="93"/>
      <c r="E363" s="90"/>
      <c r="F363" s="93"/>
      <c r="G363" s="155">
        <f t="shared" si="44"/>
        <v>39246.270000000004</v>
      </c>
      <c r="H363" s="155">
        <f t="shared" si="44"/>
        <v>38145.940999999999</v>
      </c>
    </row>
    <row r="364" spans="1:8">
      <c r="A364" s="92" t="s">
        <v>19</v>
      </c>
      <c r="B364" s="93"/>
      <c r="C364" s="93"/>
      <c r="D364" s="93"/>
      <c r="E364" s="90"/>
      <c r="F364" s="93"/>
      <c r="G364" s="155">
        <f t="shared" si="44"/>
        <v>71081</v>
      </c>
      <c r="H364" s="155">
        <f t="shared" si="44"/>
        <v>0</v>
      </c>
    </row>
    <row r="365" spans="1:8">
      <c r="A365" s="92" t="s">
        <v>98</v>
      </c>
      <c r="B365" s="93"/>
      <c r="C365" s="93"/>
      <c r="D365" s="93"/>
      <c r="E365" s="90"/>
      <c r="F365" s="93"/>
      <c r="G365" s="155">
        <f t="shared" si="44"/>
        <v>10674</v>
      </c>
      <c r="H365" s="155">
        <f t="shared" si="44"/>
        <v>0</v>
      </c>
    </row>
    <row r="366" spans="1:8">
      <c r="A366" s="92" t="s">
        <v>88</v>
      </c>
      <c r="B366" s="93"/>
      <c r="C366" s="93"/>
      <c r="D366" s="93"/>
      <c r="E366" s="90"/>
      <c r="F366" s="93"/>
      <c r="G366" s="155">
        <f t="shared" si="44"/>
        <v>3602</v>
      </c>
      <c r="H366" s="155">
        <f t="shared" si="44"/>
        <v>766</v>
      </c>
    </row>
    <row r="367" spans="1:8">
      <c r="A367" s="92" t="s">
        <v>90</v>
      </c>
      <c r="B367" s="93"/>
      <c r="C367" s="93"/>
      <c r="D367" s="93"/>
      <c r="E367" s="90"/>
      <c r="F367" s="93"/>
      <c r="G367" s="155">
        <f t="shared" si="44"/>
        <v>948</v>
      </c>
      <c r="H367" s="155">
        <f t="shared" si="44"/>
        <v>0</v>
      </c>
    </row>
    <row r="368" spans="1:8">
      <c r="A368" s="92" t="s">
        <v>86</v>
      </c>
      <c r="B368" s="93"/>
      <c r="C368" s="93"/>
      <c r="D368" s="93"/>
      <c r="E368" s="90"/>
      <c r="F368" s="93"/>
      <c r="G368" s="155">
        <f t="shared" si="44"/>
        <v>0</v>
      </c>
      <c r="H368" s="155">
        <f t="shared" si="44"/>
        <v>0</v>
      </c>
    </row>
    <row r="369" spans="1:8">
      <c r="A369" s="92" t="s">
        <v>132</v>
      </c>
      <c r="B369" s="93"/>
      <c r="C369" s="93"/>
      <c r="D369" s="93"/>
      <c r="E369" s="90"/>
      <c r="F369" s="93"/>
      <c r="G369" s="155">
        <f t="shared" si="44"/>
        <v>43</v>
      </c>
      <c r="H369" s="155">
        <f t="shared" si="44"/>
        <v>0</v>
      </c>
    </row>
    <row r="370" spans="1:8">
      <c r="A370" s="92" t="s">
        <v>78</v>
      </c>
      <c r="B370" s="93"/>
      <c r="C370" s="93"/>
      <c r="D370" s="93"/>
      <c r="E370" s="90"/>
      <c r="F370" s="93"/>
      <c r="G370" s="155">
        <f t="shared" si="44"/>
        <v>416</v>
      </c>
      <c r="H370" s="155">
        <f t="shared" si="44"/>
        <v>0</v>
      </c>
    </row>
    <row r="371" spans="1:8">
      <c r="A371" s="92" t="s">
        <v>75</v>
      </c>
      <c r="B371" s="93"/>
      <c r="C371" s="93"/>
      <c r="D371" s="93"/>
      <c r="E371" s="90"/>
      <c r="F371" s="93"/>
      <c r="G371" s="155">
        <f t="shared" si="44"/>
        <v>0</v>
      </c>
      <c r="H371" s="155">
        <f t="shared" si="44"/>
        <v>0</v>
      </c>
    </row>
    <row r="372" spans="1:8">
      <c r="A372" s="94" t="s">
        <v>63</v>
      </c>
      <c r="B372" s="90"/>
      <c r="C372" s="90"/>
      <c r="D372" s="90"/>
      <c r="E372" s="91"/>
      <c r="F372" s="90"/>
      <c r="G372" s="154">
        <f>SUM(G356:G371)</f>
        <v>251441.07</v>
      </c>
      <c r="H372" s="154">
        <f>SUM(H356:H371)</f>
        <v>54424.19</v>
      </c>
    </row>
    <row r="373" spans="1:8">
      <c r="G373" s="145"/>
      <c r="H373" s="145"/>
    </row>
    <row r="374" spans="1:8">
      <c r="A374" s="89" t="s">
        <v>148</v>
      </c>
      <c r="B374" s="90"/>
      <c r="C374" s="90"/>
      <c r="D374" s="90"/>
      <c r="E374" s="90"/>
      <c r="F374" s="90"/>
      <c r="G374" s="154"/>
      <c r="H374" s="154"/>
    </row>
    <row r="375" spans="1:8">
      <c r="A375" s="119" t="s">
        <v>117</v>
      </c>
      <c r="B375" s="93"/>
      <c r="C375" s="93"/>
      <c r="D375" s="93"/>
      <c r="E375" s="93"/>
      <c r="F375" s="93"/>
      <c r="G375" s="155">
        <f t="shared" ref="G375:H403" si="45">SUMIFS(G$7:G$316,$E$7:$E$316,$A375,$F$7:$F$316,"???")</f>
        <v>886</v>
      </c>
      <c r="H375" s="155">
        <f t="shared" si="45"/>
        <v>0</v>
      </c>
    </row>
    <row r="376" spans="1:8">
      <c r="A376" s="119" t="s">
        <v>127</v>
      </c>
      <c r="B376" s="93"/>
      <c r="C376" s="93"/>
      <c r="D376" s="93"/>
      <c r="E376" s="93"/>
      <c r="F376" s="93"/>
      <c r="G376" s="155">
        <f t="shared" si="45"/>
        <v>19215</v>
      </c>
      <c r="H376" s="155">
        <f t="shared" si="45"/>
        <v>12391</v>
      </c>
    </row>
    <row r="377" spans="1:8">
      <c r="A377" s="119" t="s">
        <v>123</v>
      </c>
      <c r="B377" s="93"/>
      <c r="C377" s="93"/>
      <c r="D377" s="93"/>
      <c r="E377" s="93"/>
      <c r="F377" s="93"/>
      <c r="G377" s="155">
        <f t="shared" si="45"/>
        <v>2312</v>
      </c>
      <c r="H377" s="155">
        <f t="shared" si="45"/>
        <v>0</v>
      </c>
    </row>
    <row r="378" spans="1:8">
      <c r="A378" s="119" t="s">
        <v>149</v>
      </c>
      <c r="B378" s="93"/>
      <c r="C378" s="93"/>
      <c r="D378" s="93"/>
      <c r="E378" s="93"/>
      <c r="F378" s="93"/>
      <c r="G378" s="155">
        <f t="shared" si="45"/>
        <v>0</v>
      </c>
      <c r="H378" s="155">
        <f t="shared" si="45"/>
        <v>0</v>
      </c>
    </row>
    <row r="379" spans="1:8">
      <c r="A379" s="119" t="s">
        <v>119</v>
      </c>
      <c r="B379" s="93"/>
      <c r="C379" s="93"/>
      <c r="D379" s="93"/>
      <c r="E379" s="93"/>
      <c r="F379" s="93"/>
      <c r="G379" s="155">
        <f t="shared" si="45"/>
        <v>3116</v>
      </c>
      <c r="H379" s="155">
        <f t="shared" si="45"/>
        <v>0</v>
      </c>
    </row>
    <row r="380" spans="1:8">
      <c r="A380" s="119" t="s">
        <v>171</v>
      </c>
      <c r="B380" s="93"/>
      <c r="C380" s="93"/>
      <c r="D380" s="93"/>
      <c r="E380" s="93"/>
      <c r="F380" s="93"/>
      <c r="G380" s="155">
        <f t="shared" si="45"/>
        <v>0</v>
      </c>
      <c r="H380" s="155">
        <f t="shared" si="45"/>
        <v>0</v>
      </c>
    </row>
    <row r="381" spans="1:8">
      <c r="A381" s="119" t="s">
        <v>128</v>
      </c>
      <c r="B381" s="93"/>
      <c r="C381" s="93"/>
      <c r="D381" s="93"/>
      <c r="E381" s="93"/>
      <c r="F381" s="93"/>
      <c r="G381" s="155">
        <f t="shared" si="45"/>
        <v>5010</v>
      </c>
      <c r="H381" s="155">
        <f t="shared" si="45"/>
        <v>0</v>
      </c>
    </row>
    <row r="382" spans="1:8">
      <c r="A382" s="119" t="s">
        <v>150</v>
      </c>
      <c r="B382" s="93"/>
      <c r="C382" s="93"/>
      <c r="D382" s="93"/>
      <c r="E382" s="93"/>
      <c r="F382" s="93"/>
      <c r="G382" s="155">
        <f t="shared" si="45"/>
        <v>165</v>
      </c>
      <c r="H382" s="155">
        <f t="shared" si="45"/>
        <v>0</v>
      </c>
    </row>
    <row r="383" spans="1:8">
      <c r="A383" s="119" t="s">
        <v>120</v>
      </c>
      <c r="B383" s="93"/>
      <c r="C383" s="93"/>
      <c r="D383" s="93"/>
      <c r="E383" s="93"/>
      <c r="F383" s="93"/>
      <c r="G383" s="155">
        <f t="shared" si="45"/>
        <v>892</v>
      </c>
      <c r="H383" s="155">
        <f t="shared" si="45"/>
        <v>0</v>
      </c>
    </row>
    <row r="384" spans="1:8">
      <c r="A384" s="119" t="s">
        <v>112</v>
      </c>
      <c r="B384" s="93"/>
      <c r="C384" s="93"/>
      <c r="D384" s="93"/>
      <c r="E384" s="93"/>
      <c r="F384" s="93"/>
      <c r="G384" s="155">
        <f t="shared" si="45"/>
        <v>34529</v>
      </c>
      <c r="H384" s="155">
        <f t="shared" si="45"/>
        <v>0</v>
      </c>
    </row>
    <row r="385" spans="1:8">
      <c r="A385" s="119" t="s">
        <v>121</v>
      </c>
      <c r="B385" s="93"/>
      <c r="C385" s="93"/>
      <c r="D385" s="93"/>
      <c r="E385" s="93"/>
      <c r="F385" s="93"/>
      <c r="G385" s="155">
        <f t="shared" si="45"/>
        <v>3.9209999999999998</v>
      </c>
      <c r="H385" s="155">
        <f t="shared" si="45"/>
        <v>0</v>
      </c>
    </row>
    <row r="386" spans="1:8">
      <c r="A386" s="119" t="s">
        <v>131</v>
      </c>
      <c r="B386" s="93"/>
      <c r="C386" s="93"/>
      <c r="D386" s="93"/>
      <c r="E386" s="93"/>
      <c r="F386" s="93"/>
      <c r="G386" s="155">
        <f t="shared" si="45"/>
        <v>151</v>
      </c>
      <c r="H386" s="155">
        <f t="shared" si="45"/>
        <v>0</v>
      </c>
    </row>
    <row r="387" spans="1:8">
      <c r="A387" s="119" t="s">
        <v>122</v>
      </c>
      <c r="B387" s="93"/>
      <c r="C387" s="93"/>
      <c r="D387" s="93"/>
      <c r="E387" s="93"/>
      <c r="F387" s="93"/>
      <c r="G387" s="155">
        <f t="shared" si="45"/>
        <v>0</v>
      </c>
      <c r="H387" s="155">
        <f t="shared" si="45"/>
        <v>0</v>
      </c>
    </row>
    <row r="388" spans="1:8">
      <c r="A388" s="119" t="s">
        <v>113</v>
      </c>
      <c r="B388" s="93"/>
      <c r="C388" s="93"/>
      <c r="D388" s="93"/>
      <c r="E388" s="93"/>
      <c r="F388" s="93"/>
      <c r="G388" s="155">
        <f t="shared" si="45"/>
        <v>3851</v>
      </c>
      <c r="H388" s="155">
        <f t="shared" si="45"/>
        <v>0</v>
      </c>
    </row>
    <row r="389" spans="1:8">
      <c r="A389" s="119" t="s">
        <v>125</v>
      </c>
      <c r="B389" s="93"/>
      <c r="C389" s="93"/>
      <c r="D389" s="93"/>
      <c r="E389" s="93"/>
      <c r="F389" s="93"/>
      <c r="G389" s="155">
        <f t="shared" si="45"/>
        <v>1329</v>
      </c>
      <c r="H389" s="155">
        <f t="shared" si="45"/>
        <v>0</v>
      </c>
    </row>
    <row r="390" spans="1:8">
      <c r="A390" s="119" t="s">
        <v>139</v>
      </c>
      <c r="B390" s="93"/>
      <c r="C390" s="93"/>
      <c r="D390" s="93"/>
      <c r="E390" s="93"/>
      <c r="F390" s="93"/>
      <c r="G390" s="155">
        <f t="shared" si="45"/>
        <v>0</v>
      </c>
      <c r="H390" s="155">
        <f t="shared" si="45"/>
        <v>0</v>
      </c>
    </row>
    <row r="391" spans="1:8">
      <c r="A391" s="119" t="s">
        <v>114</v>
      </c>
      <c r="B391" s="93"/>
      <c r="C391" s="93"/>
      <c r="D391" s="93"/>
      <c r="E391" s="93"/>
      <c r="F391" s="93"/>
      <c r="G391" s="155">
        <f t="shared" si="45"/>
        <v>4955</v>
      </c>
      <c r="H391" s="155">
        <f t="shared" si="45"/>
        <v>0</v>
      </c>
    </row>
    <row r="392" spans="1:8">
      <c r="A392" s="119" t="s">
        <v>137</v>
      </c>
      <c r="B392" s="93"/>
      <c r="C392" s="93"/>
      <c r="D392" s="93"/>
      <c r="E392" s="93"/>
      <c r="F392" s="93"/>
      <c r="G392" s="155">
        <f t="shared" si="45"/>
        <v>0</v>
      </c>
      <c r="H392" s="155">
        <f t="shared" si="45"/>
        <v>0</v>
      </c>
    </row>
    <row r="393" spans="1:8">
      <c r="A393" s="119" t="s">
        <v>129</v>
      </c>
      <c r="B393" s="93"/>
      <c r="C393" s="93"/>
      <c r="D393" s="93"/>
      <c r="E393" s="93"/>
      <c r="F393" s="93"/>
      <c r="G393" s="155">
        <f t="shared" si="45"/>
        <v>900</v>
      </c>
      <c r="H393" s="155">
        <f t="shared" si="45"/>
        <v>0</v>
      </c>
    </row>
    <row r="394" spans="1:8">
      <c r="A394" s="119" t="s">
        <v>115</v>
      </c>
      <c r="B394" s="93"/>
      <c r="C394" s="93"/>
      <c r="D394" s="93"/>
      <c r="E394" s="93"/>
      <c r="F394" s="93"/>
      <c r="G394" s="155">
        <f t="shared" si="45"/>
        <v>0</v>
      </c>
      <c r="H394" s="155">
        <f t="shared" si="45"/>
        <v>0</v>
      </c>
    </row>
    <row r="395" spans="1:8">
      <c r="A395" s="119" t="s">
        <v>116</v>
      </c>
      <c r="B395" s="93"/>
      <c r="C395" s="93"/>
      <c r="D395" s="93"/>
      <c r="E395" s="93"/>
      <c r="F395" s="93"/>
      <c r="G395" s="155">
        <f t="shared" si="45"/>
        <v>19</v>
      </c>
      <c r="H395" s="155">
        <f t="shared" si="45"/>
        <v>0</v>
      </c>
    </row>
    <row r="396" spans="1:8">
      <c r="A396" s="119" t="s">
        <v>124</v>
      </c>
      <c r="B396" s="93"/>
      <c r="C396" s="93"/>
      <c r="D396" s="93"/>
      <c r="E396" s="93"/>
      <c r="F396" s="93"/>
      <c r="G396" s="155">
        <f t="shared" si="45"/>
        <v>31185</v>
      </c>
      <c r="H396" s="155">
        <f t="shared" si="45"/>
        <v>0</v>
      </c>
    </row>
    <row r="397" spans="1:8">
      <c r="A397" s="119" t="s">
        <v>138</v>
      </c>
      <c r="B397" s="93"/>
      <c r="C397" s="93"/>
      <c r="D397" s="93"/>
      <c r="E397" s="93"/>
      <c r="F397" s="93"/>
      <c r="G397" s="155">
        <f t="shared" si="45"/>
        <v>0</v>
      </c>
      <c r="H397" s="155">
        <f t="shared" si="45"/>
        <v>0</v>
      </c>
    </row>
    <row r="398" spans="1:8">
      <c r="A398" s="119" t="s">
        <v>140</v>
      </c>
      <c r="B398" s="93"/>
      <c r="C398" s="93"/>
      <c r="D398" s="93"/>
      <c r="E398" s="93"/>
      <c r="F398" s="93"/>
      <c r="G398" s="155">
        <f t="shared" si="45"/>
        <v>0</v>
      </c>
      <c r="H398" s="155">
        <f t="shared" si="45"/>
        <v>0</v>
      </c>
    </row>
    <row r="399" spans="1:8">
      <c r="A399" s="119" t="s">
        <v>118</v>
      </c>
      <c r="B399" s="93"/>
      <c r="C399" s="93"/>
      <c r="D399" s="93"/>
      <c r="E399" s="93"/>
      <c r="F399" s="93"/>
      <c r="G399" s="155">
        <f t="shared" si="45"/>
        <v>45828</v>
      </c>
      <c r="H399" s="155">
        <f t="shared" si="45"/>
        <v>0</v>
      </c>
    </row>
    <row r="400" spans="1:8">
      <c r="A400" s="119" t="s">
        <v>126</v>
      </c>
      <c r="B400" s="93"/>
      <c r="C400" s="93"/>
      <c r="D400" s="93"/>
      <c r="E400" s="93"/>
      <c r="F400" s="93"/>
      <c r="G400" s="155">
        <f t="shared" si="45"/>
        <v>34</v>
      </c>
      <c r="H400" s="155">
        <f t="shared" si="45"/>
        <v>0</v>
      </c>
    </row>
    <row r="401" spans="1:8">
      <c r="A401" s="119" t="s">
        <v>135</v>
      </c>
      <c r="B401" s="93"/>
      <c r="C401" s="93"/>
      <c r="D401" s="93"/>
      <c r="E401" s="93"/>
      <c r="F401" s="93"/>
      <c r="G401" s="155">
        <f t="shared" si="45"/>
        <v>361</v>
      </c>
      <c r="H401" s="155">
        <f t="shared" si="45"/>
        <v>0</v>
      </c>
    </row>
    <row r="402" spans="1:8">
      <c r="A402" s="119" t="s">
        <v>142</v>
      </c>
      <c r="B402" s="93"/>
      <c r="C402" s="93"/>
      <c r="D402" s="93"/>
      <c r="E402" s="93"/>
      <c r="F402" s="93"/>
      <c r="G402" s="155">
        <f t="shared" si="45"/>
        <v>26303.27</v>
      </c>
      <c r="H402" s="155">
        <f t="shared" si="45"/>
        <v>24882.940999999999</v>
      </c>
    </row>
    <row r="403" spans="1:8">
      <c r="A403" s="119" t="s">
        <v>111</v>
      </c>
      <c r="B403" s="93"/>
      <c r="C403" s="93"/>
      <c r="D403" s="93"/>
      <c r="E403" s="93"/>
      <c r="F403" s="93"/>
      <c r="G403" s="155">
        <f t="shared" si="45"/>
        <v>70395.879000000001</v>
      </c>
      <c r="H403" s="155">
        <f t="shared" si="45"/>
        <v>17150.249</v>
      </c>
    </row>
    <row r="404" spans="1:8">
      <c r="A404" s="94" t="s">
        <v>63</v>
      </c>
      <c r="B404" s="90"/>
      <c r="C404" s="90"/>
      <c r="D404" s="90"/>
      <c r="E404" s="95"/>
      <c r="F404" s="90"/>
      <c r="G404" s="154">
        <f>SUM(G375:G403)</f>
        <v>251441.07</v>
      </c>
      <c r="H404" s="154">
        <f>SUM(H375:H403)</f>
        <v>54424.19</v>
      </c>
    </row>
  </sheetData>
  <autoFilter ref="A4:F327"/>
  <mergeCells count="8">
    <mergeCell ref="A1:H1"/>
    <mergeCell ref="G3:H3"/>
    <mergeCell ref="E3:E4"/>
    <mergeCell ref="F3:F4"/>
    <mergeCell ref="B3:B4"/>
    <mergeCell ref="A3:A4"/>
    <mergeCell ref="C3:C4"/>
    <mergeCell ref="D3:D4"/>
  </mergeCells>
  <dataValidations count="2">
    <dataValidation type="textLength" operator="equal" allowBlank="1" showInputMessage="1" showErrorMessage="1" sqref="A375:A403 E306:E307 E311:E316 E252:E257 E260:E261 E263:E265 E223:E231 E209:E220 E188:E192 E183:E184 E166:E169 E171:E176 E179:E180 E120:E124 E117:E118 E103:E105 E107:E114 E126:E132 E135:E138 E146:E147 E141:E144 E150:E164 E67:E71 E19:E22 E37:E44 E25:E27 E30:E35 E46:E50 E58:E59 E53:E54 E8:E16 E61:E65 E76:E83 E100:E101 E73:E74 E93:E97 E86:E87 E90:E91 E196:E200 E204:E207 E243:E248 E233:E240 E283:E286 E278:E280 E268:E271 E273:E276 E288:E299 E302:E303">
      <formula1>13</formula1>
    </dataValidation>
    <dataValidation type="textLength" operator="equal" allowBlank="1" showInputMessage="1" showErrorMessage="1" sqref="E319:E321 E317 E308:E310 E304:E305 E266:E267 E249:E251 E258:E259 E262 E221:E222 E208 E185:E187 E181:E182 E165 E170 E177:E178 E115:E116 E119 E106 E102 E125 E133:E134 E145 E148:E149 E139:E140 E5:E7 E66 E28:E29 E23:E24 E36 E51:E52 E45 E55:E57 E60 E17:E18 E72 E75 E98:E99 E84:E85 E88:E89 E92 E201:E203 E193:E195 E241:E242 E232 E281:E282 E272 E277 E287 E300:E301">
      <formula1>7</formula1>
    </dataValidation>
  </dataValidations>
  <pageMargins left="0.78740157480314965" right="0.39370078740157483" top="0.39370078740157483" bottom="0.39370078740157483" header="0.31496062992125984" footer="0.31496062992125984"/>
  <pageSetup paperSize="9" scale="60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Natali</cp:lastModifiedBy>
  <cp:lastPrinted>2025-04-28T05:30:07Z</cp:lastPrinted>
  <dcterms:created xsi:type="dcterms:W3CDTF">2009-11-05T14:15:41Z</dcterms:created>
  <dcterms:modified xsi:type="dcterms:W3CDTF">2025-04-28T05:30:38Z</dcterms:modified>
</cp:coreProperties>
</file>